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 tabRatio="745"/>
  </bookViews>
  <sheets>
    <sheet name="Checklist" sheetId="1" r:id="rId1"/>
    <sheet name="20 year history" sheetId="5" r:id="rId2"/>
    <sheet name="7 year history" sheetId="6" r:id="rId3"/>
  </sheets>
  <definedNames>
    <definedName name="_xlnm._FilterDatabase" localSheetId="0" hidden="1">Checklist!$A$5:$AB$168</definedName>
    <definedName name="_xlnm.Print_Area" localSheetId="1">'20 year history'!$A$1:$AA$54</definedName>
    <definedName name="_xlnm.Print_Area" localSheetId="2">'7 year history'!$A$1:$P$28</definedName>
    <definedName name="_xlnm.Print_Area" localSheetId="0">Checklist!$A$1:$Y$112</definedName>
    <definedName name="_xlnm.Print_Titles" localSheetId="1">'20 year history'!$1:$5</definedName>
    <definedName name="_xlnm.Print_Titles" localSheetId="0">Checklist!$A:$A,Checklist!$2:$5</definedName>
  </definedNames>
  <calcPr calcId="145621"/>
</workbook>
</file>

<file path=xl/calcChain.xml><?xml version="1.0" encoding="utf-8"?>
<calcChain xmlns="http://schemas.openxmlformats.org/spreadsheetml/2006/main">
  <c r="V76" i="1" l="1"/>
  <c r="G76" i="1"/>
  <c r="X147" i="1" l="1"/>
  <c r="V78" i="1"/>
  <c r="X78" i="1"/>
  <c r="G78" i="1"/>
  <c r="X82" i="1"/>
  <c r="V82" i="1"/>
  <c r="G82" i="1"/>
  <c r="W82" i="1" s="1"/>
  <c r="X161" i="1"/>
  <c r="X162" i="1"/>
  <c r="Y82" i="1" l="1"/>
  <c r="W78" i="1"/>
  <c r="Y78" i="1" s="1"/>
  <c r="U164" i="1"/>
  <c r="T164" i="1"/>
  <c r="X76" i="1"/>
  <c r="AA76" i="1"/>
  <c r="Z76" i="1"/>
  <c r="V162" i="1"/>
  <c r="W162" i="1" s="1"/>
  <c r="Y162" i="1" s="1"/>
  <c r="V161" i="1"/>
  <c r="W161" i="1" s="1"/>
  <c r="Y161" i="1" s="1"/>
  <c r="V147" i="1"/>
  <c r="W147" i="1" s="1"/>
  <c r="Y147" i="1" s="1"/>
  <c r="W76" i="1" l="1"/>
  <c r="N28" i="6"/>
  <c r="O28" i="6" s="1"/>
  <c r="P28" i="6" s="1"/>
  <c r="N27" i="6"/>
  <c r="O27" i="6" s="1"/>
  <c r="P27" i="6" s="1"/>
  <c r="N26" i="6"/>
  <c r="O26" i="6" s="1"/>
  <c r="P26" i="6" s="1"/>
  <c r="N24" i="6"/>
  <c r="O24" i="6" s="1"/>
  <c r="P24" i="6" s="1"/>
  <c r="N23" i="6"/>
  <c r="O23" i="6" s="1"/>
  <c r="P23" i="6" s="1"/>
  <c r="N22" i="6"/>
  <c r="O22" i="6" s="1"/>
  <c r="P22" i="6" s="1"/>
  <c r="N20" i="6"/>
  <c r="O20" i="6" s="1"/>
  <c r="P20" i="6" s="1"/>
  <c r="N19" i="6"/>
  <c r="O19" i="6" s="1"/>
  <c r="P19" i="6" s="1"/>
  <c r="N18" i="6"/>
  <c r="O18" i="6" s="1"/>
  <c r="P18" i="6" s="1"/>
  <c r="N16" i="6"/>
  <c r="O16" i="6" s="1"/>
  <c r="P16" i="6" s="1"/>
  <c r="N15" i="6"/>
  <c r="O15" i="6" s="1"/>
  <c r="P15" i="6" s="1"/>
  <c r="O14" i="6"/>
  <c r="P14" i="6" s="1"/>
  <c r="N14" i="6"/>
  <c r="N12" i="6"/>
  <c r="O12" i="6" s="1"/>
  <c r="P12" i="6" s="1"/>
  <c r="N11" i="6"/>
  <c r="O11" i="6" s="1"/>
  <c r="P11" i="6" s="1"/>
  <c r="O10" i="6"/>
  <c r="P10" i="6" s="1"/>
  <c r="N10" i="6"/>
  <c r="N7" i="6"/>
  <c r="O7" i="6" s="1"/>
  <c r="P7" i="6" s="1"/>
  <c r="N8" i="6"/>
  <c r="O8" i="6"/>
  <c r="P8" i="6" s="1"/>
  <c r="P6" i="6"/>
  <c r="O6" i="6"/>
  <c r="N6" i="6"/>
  <c r="AB76" i="1" l="1"/>
  <c r="Y76" i="1"/>
  <c r="H27" i="6"/>
  <c r="G27" i="6"/>
  <c r="F27" i="6"/>
  <c r="E27" i="6"/>
  <c r="D27" i="6"/>
  <c r="C27" i="6"/>
  <c r="I23" i="6"/>
  <c r="H23" i="6"/>
  <c r="G23" i="6"/>
  <c r="F23" i="6"/>
  <c r="E23" i="6"/>
  <c r="D23" i="6"/>
  <c r="C23" i="6"/>
  <c r="I19" i="6"/>
  <c r="H19" i="6"/>
  <c r="G19" i="6"/>
  <c r="F19" i="6"/>
  <c r="E19" i="6"/>
  <c r="D19" i="6"/>
  <c r="C19" i="6"/>
  <c r="J19" i="6" s="1"/>
  <c r="I15" i="6"/>
  <c r="H15" i="6"/>
  <c r="G15" i="6"/>
  <c r="F15" i="6"/>
  <c r="E15" i="6"/>
  <c r="D15" i="6"/>
  <c r="C15" i="6"/>
  <c r="J15" i="6" s="1"/>
  <c r="I11" i="6"/>
  <c r="H11" i="6"/>
  <c r="G11" i="6"/>
  <c r="F11" i="6"/>
  <c r="E11" i="6"/>
  <c r="D11" i="6"/>
  <c r="C11" i="6"/>
  <c r="J11" i="6" s="1"/>
  <c r="J7" i="6"/>
  <c r="K7" i="6" s="1"/>
  <c r="L7" i="6" s="1"/>
  <c r="I7" i="6"/>
  <c r="H7" i="6"/>
  <c r="G7" i="6"/>
  <c r="F7" i="6"/>
  <c r="E7" i="6"/>
  <c r="D7" i="6"/>
  <c r="C7" i="6"/>
  <c r="K16" i="6"/>
  <c r="L16" i="6" s="1"/>
  <c r="K14" i="6"/>
  <c r="L14" i="6" s="1"/>
  <c r="K12" i="6"/>
  <c r="L12" i="6" s="1"/>
  <c r="K10" i="6"/>
  <c r="L10" i="6" s="1"/>
  <c r="L8" i="6"/>
  <c r="L6" i="6"/>
  <c r="K8" i="6"/>
  <c r="K6" i="6"/>
  <c r="J24" i="6"/>
  <c r="K24" i="6" s="1"/>
  <c r="L24" i="6" s="1"/>
  <c r="J22" i="6"/>
  <c r="K22" i="6" s="1"/>
  <c r="L22" i="6" s="1"/>
  <c r="J20" i="6"/>
  <c r="K20" i="6" s="1"/>
  <c r="L20" i="6" s="1"/>
  <c r="J18" i="6"/>
  <c r="K18" i="6" s="1"/>
  <c r="L18" i="6" s="1"/>
  <c r="J16" i="6"/>
  <c r="J14" i="6"/>
  <c r="J12" i="6"/>
  <c r="J10" i="6"/>
  <c r="J8" i="6"/>
  <c r="J6" i="6"/>
  <c r="D26" i="6"/>
  <c r="E26" i="6"/>
  <c r="F26" i="6"/>
  <c r="G26" i="6"/>
  <c r="H26" i="6"/>
  <c r="I26" i="6"/>
  <c r="D28" i="6"/>
  <c r="E28" i="6"/>
  <c r="F28" i="6"/>
  <c r="G28" i="6"/>
  <c r="H28" i="6"/>
  <c r="I28" i="6"/>
  <c r="J28" i="6" s="1"/>
  <c r="C28" i="6"/>
  <c r="C26" i="6"/>
  <c r="J23" i="6" l="1"/>
  <c r="I27" i="6"/>
  <c r="K28" i="6"/>
  <c r="L28" i="6" s="1"/>
  <c r="J26" i="6"/>
  <c r="K26" i="6" s="1"/>
  <c r="L26" i="6" s="1"/>
  <c r="J27" i="6"/>
  <c r="K27" i="6" s="1"/>
  <c r="L27" i="6" s="1"/>
  <c r="K23" i="6"/>
  <c r="L23" i="6" s="1"/>
  <c r="K19" i="6"/>
  <c r="L19" i="6" s="1"/>
  <c r="K15" i="6"/>
  <c r="L15" i="6" s="1"/>
  <c r="K11" i="6"/>
  <c r="L11" i="6" s="1"/>
  <c r="U54" i="5"/>
  <c r="U52" i="5"/>
  <c r="U46" i="5"/>
  <c r="U41" i="5"/>
  <c r="G129" i="1" l="1"/>
  <c r="G177" i="1" l="1"/>
  <c r="X144" i="1" l="1"/>
  <c r="V144" i="1"/>
  <c r="AA144" i="1" s="1"/>
  <c r="G144" i="1"/>
  <c r="Z144" i="1" s="1"/>
  <c r="W144" i="1" l="1"/>
  <c r="X177" i="1"/>
  <c r="X176" i="1"/>
  <c r="X174" i="1"/>
  <c r="X173" i="1"/>
  <c r="X171" i="1"/>
  <c r="X168" i="1"/>
  <c r="X167" i="1"/>
  <c r="X170" i="1"/>
  <c r="V177" i="1"/>
  <c r="V176" i="1"/>
  <c r="V174" i="1"/>
  <c r="V173" i="1"/>
  <c r="V171" i="1"/>
  <c r="V170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7" i="1"/>
  <c r="X79" i="1"/>
  <c r="X80" i="1"/>
  <c r="X81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5" i="1"/>
  <c r="X146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3" i="1"/>
  <c r="X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7" i="1"/>
  <c r="V79" i="1"/>
  <c r="V80" i="1"/>
  <c r="V81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5" i="1"/>
  <c r="V146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3" i="1"/>
  <c r="V6" i="1"/>
  <c r="V168" i="1"/>
  <c r="V167" i="1"/>
  <c r="R164" i="1"/>
  <c r="AB144" i="1" l="1"/>
  <c r="Y144" i="1"/>
  <c r="AA126" i="1"/>
  <c r="G126" i="1"/>
  <c r="Z126" i="1" s="1"/>
  <c r="W126" i="1" l="1"/>
  <c r="AB126" i="1" l="1"/>
  <c r="Y126" i="1"/>
  <c r="Z45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H54" i="5" s="1"/>
  <c r="G41" i="5"/>
  <c r="F41" i="5"/>
  <c r="F54" i="5" s="1"/>
  <c r="E41" i="5"/>
  <c r="D41" i="5"/>
  <c r="D54" i="5" s="1"/>
  <c r="C41" i="5"/>
  <c r="B41" i="5"/>
  <c r="C54" i="5" l="1"/>
  <c r="G54" i="5"/>
  <c r="K54" i="5"/>
  <c r="O54" i="5"/>
  <c r="S54" i="5"/>
  <c r="E54" i="5"/>
  <c r="I54" i="5"/>
  <c r="M54" i="5"/>
  <c r="Q54" i="5"/>
  <c r="J54" i="5"/>
  <c r="N54" i="5"/>
  <c r="R54" i="5"/>
  <c r="L54" i="5"/>
  <c r="P54" i="5"/>
  <c r="T54" i="5"/>
  <c r="B54" i="5"/>
  <c r="F164" i="1" l="1"/>
  <c r="AA70" i="1"/>
  <c r="G70" i="1"/>
  <c r="W70" i="1" s="1"/>
  <c r="AB70" i="1" l="1"/>
  <c r="Y70" i="1"/>
  <c r="Z70" i="1"/>
  <c r="G176" i="1"/>
  <c r="G174" i="1"/>
  <c r="G173" i="1"/>
  <c r="G171" i="1"/>
  <c r="G170" i="1"/>
  <c r="G168" i="1"/>
  <c r="G167" i="1"/>
  <c r="G163" i="1"/>
  <c r="Z163" i="1" s="1"/>
  <c r="G160" i="1"/>
  <c r="G159" i="1"/>
  <c r="G158" i="1"/>
  <c r="G157" i="1"/>
  <c r="G156" i="1"/>
  <c r="Z156" i="1" s="1"/>
  <c r="G155" i="1"/>
  <c r="Z155" i="1" s="1"/>
  <c r="G154" i="1"/>
  <c r="Z154" i="1" s="1"/>
  <c r="G153" i="1"/>
  <c r="G152" i="1"/>
  <c r="G151" i="1"/>
  <c r="Z151" i="1" s="1"/>
  <c r="G150" i="1"/>
  <c r="G149" i="1"/>
  <c r="Z149" i="1" s="1"/>
  <c r="G148" i="1"/>
  <c r="G146" i="1"/>
  <c r="Z146" i="1" s="1"/>
  <c r="G145" i="1"/>
  <c r="G143" i="1"/>
  <c r="G142" i="1"/>
  <c r="G141" i="1"/>
  <c r="G140" i="1"/>
  <c r="Z140" i="1" s="1"/>
  <c r="G139" i="1"/>
  <c r="Z139" i="1" s="1"/>
  <c r="G138" i="1"/>
  <c r="G137" i="1"/>
  <c r="Z137" i="1" s="1"/>
  <c r="G136" i="1"/>
  <c r="G135" i="1"/>
  <c r="Z135" i="1" s="1"/>
  <c r="G134" i="1"/>
  <c r="Z134" i="1" s="1"/>
  <c r="G133" i="1"/>
  <c r="G132" i="1"/>
  <c r="G131" i="1"/>
  <c r="G130" i="1"/>
  <c r="Z129" i="1"/>
  <c r="G128" i="1"/>
  <c r="G127" i="1"/>
  <c r="G125" i="1"/>
  <c r="G124" i="1"/>
  <c r="Z124" i="1" s="1"/>
  <c r="G123" i="1"/>
  <c r="Z123" i="1" s="1"/>
  <c r="G122" i="1"/>
  <c r="G121" i="1"/>
  <c r="Z121" i="1" s="1"/>
  <c r="G120" i="1"/>
  <c r="G119" i="1"/>
  <c r="Z119" i="1" s="1"/>
  <c r="G118" i="1"/>
  <c r="Z118" i="1" s="1"/>
  <c r="G117" i="1"/>
  <c r="G116" i="1"/>
  <c r="G115" i="1"/>
  <c r="Z115" i="1" s="1"/>
  <c r="G114" i="1"/>
  <c r="Z114" i="1" s="1"/>
  <c r="G113" i="1"/>
  <c r="G112" i="1"/>
  <c r="Z112" i="1" s="1"/>
  <c r="G111" i="1"/>
  <c r="G110" i="1"/>
  <c r="Z110" i="1" s="1"/>
  <c r="G109" i="1"/>
  <c r="G108" i="1"/>
  <c r="Z108" i="1" s="1"/>
  <c r="G107" i="1"/>
  <c r="G106" i="1"/>
  <c r="Z106" i="1" s="1"/>
  <c r="G105" i="1"/>
  <c r="G104" i="1"/>
  <c r="G103" i="1"/>
  <c r="G102" i="1"/>
  <c r="G101" i="1"/>
  <c r="G100" i="1"/>
  <c r="G99" i="1"/>
  <c r="G98" i="1"/>
  <c r="Z98" i="1" s="1"/>
  <c r="G97" i="1"/>
  <c r="G96" i="1"/>
  <c r="Z96" i="1" s="1"/>
  <c r="G95" i="1"/>
  <c r="G94" i="1"/>
  <c r="Z94" i="1" s="1"/>
  <c r="G93" i="1"/>
  <c r="G92" i="1"/>
  <c r="Z92" i="1" s="1"/>
  <c r="G91" i="1"/>
  <c r="G90" i="1"/>
  <c r="Z90" i="1" s="1"/>
  <c r="G89" i="1"/>
  <c r="G88" i="1"/>
  <c r="Z88" i="1" s="1"/>
  <c r="G87" i="1"/>
  <c r="Z87" i="1" s="1"/>
  <c r="G86" i="1"/>
  <c r="G85" i="1"/>
  <c r="G84" i="1"/>
  <c r="Z84" i="1" s="1"/>
  <c r="G83" i="1"/>
  <c r="G81" i="1"/>
  <c r="G80" i="1"/>
  <c r="G79" i="1"/>
  <c r="G77" i="1"/>
  <c r="G75" i="1"/>
  <c r="Z75" i="1" s="1"/>
  <c r="G74" i="1"/>
  <c r="G73" i="1"/>
  <c r="Z73" i="1" s="1"/>
  <c r="G72" i="1"/>
  <c r="G71" i="1"/>
  <c r="Z71" i="1" s="1"/>
  <c r="G69" i="1"/>
  <c r="Z69" i="1" s="1"/>
  <c r="G68" i="1"/>
  <c r="G67" i="1"/>
  <c r="G66" i="1"/>
  <c r="Z66" i="1" s="1"/>
  <c r="G65" i="1"/>
  <c r="G64" i="1"/>
  <c r="G63" i="1"/>
  <c r="G62" i="1"/>
  <c r="G61" i="1"/>
  <c r="Z61" i="1" s="1"/>
  <c r="G60" i="1"/>
  <c r="G59" i="1"/>
  <c r="G58" i="1"/>
  <c r="G57" i="1"/>
  <c r="G56" i="1"/>
  <c r="G55" i="1"/>
  <c r="Z55" i="1" s="1"/>
  <c r="G54" i="1"/>
  <c r="G53" i="1"/>
  <c r="G52" i="1"/>
  <c r="G51" i="1"/>
  <c r="G50" i="1"/>
  <c r="G49" i="1"/>
  <c r="G48" i="1"/>
  <c r="G47" i="1"/>
  <c r="Z47" i="1" s="1"/>
  <c r="G46" i="1"/>
  <c r="G45" i="1"/>
  <c r="G44" i="1"/>
  <c r="G43" i="1"/>
  <c r="Z43" i="1" s="1"/>
  <c r="G42" i="1"/>
  <c r="Z42" i="1" s="1"/>
  <c r="G41" i="1"/>
  <c r="Z41" i="1" s="1"/>
  <c r="G40" i="1"/>
  <c r="Z40" i="1" s="1"/>
  <c r="G39" i="1"/>
  <c r="G38" i="1"/>
  <c r="Z38" i="1" s="1"/>
  <c r="G37" i="1"/>
  <c r="G36" i="1"/>
  <c r="G35" i="1"/>
  <c r="G34" i="1"/>
  <c r="G33" i="1"/>
  <c r="Z33" i="1" s="1"/>
  <c r="G32" i="1"/>
  <c r="W32" i="1" s="1"/>
  <c r="Y32" i="1" s="1"/>
  <c r="G31" i="1"/>
  <c r="G30" i="1"/>
  <c r="G29" i="1"/>
  <c r="Z29" i="1" s="1"/>
  <c r="G28" i="1"/>
  <c r="G27" i="1"/>
  <c r="G26" i="1"/>
  <c r="Z26" i="1" s="1"/>
  <c r="G25" i="1"/>
  <c r="G24" i="1"/>
  <c r="G23" i="1"/>
  <c r="G22" i="1"/>
  <c r="Z22" i="1" s="1"/>
  <c r="G21" i="1"/>
  <c r="G20" i="1"/>
  <c r="G19" i="1"/>
  <c r="G18" i="1"/>
  <c r="Z18" i="1" s="1"/>
  <c r="G17" i="1"/>
  <c r="G16" i="1"/>
  <c r="G15" i="1"/>
  <c r="G14" i="1"/>
  <c r="Z14" i="1" s="1"/>
  <c r="G13" i="1"/>
  <c r="Z13" i="1" s="1"/>
  <c r="G12" i="1"/>
  <c r="G11" i="1"/>
  <c r="G10" i="1"/>
  <c r="Z10" i="1" s="1"/>
  <c r="G9" i="1"/>
  <c r="Z9" i="1" s="1"/>
  <c r="G8" i="1"/>
  <c r="Z8" i="1" s="1"/>
  <c r="G7" i="1"/>
  <c r="G6" i="1"/>
  <c r="AA163" i="1"/>
  <c r="AA159" i="1"/>
  <c r="AA158" i="1"/>
  <c r="AA157" i="1"/>
  <c r="AA156" i="1"/>
  <c r="AA155" i="1"/>
  <c r="AA154" i="1"/>
  <c r="AA152" i="1"/>
  <c r="AA151" i="1"/>
  <c r="AA150" i="1"/>
  <c r="AA149" i="1"/>
  <c r="AA148" i="1"/>
  <c r="AA146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29" i="1"/>
  <c r="AA128" i="1"/>
  <c r="AA127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1" i="1"/>
  <c r="AA80" i="1"/>
  <c r="AA79" i="1"/>
  <c r="AA77" i="1"/>
  <c r="AA75" i="1"/>
  <c r="AA74" i="1"/>
  <c r="AA73" i="1"/>
  <c r="AA72" i="1"/>
  <c r="AA71" i="1"/>
  <c r="AA69" i="1"/>
  <c r="AA68" i="1"/>
  <c r="AA67" i="1"/>
  <c r="AA66" i="1"/>
  <c r="AA65" i="1"/>
  <c r="AA64" i="1"/>
  <c r="AA63" i="1"/>
  <c r="AA62" i="1"/>
  <c r="AA61" i="1"/>
  <c r="AA60" i="1"/>
  <c r="AA59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2" i="1"/>
  <c r="AA41" i="1"/>
  <c r="AA40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S164" i="1"/>
  <c r="Q164" i="1"/>
  <c r="P164" i="1"/>
  <c r="O164" i="1"/>
  <c r="N164" i="1"/>
  <c r="L164" i="1"/>
  <c r="K164" i="1"/>
  <c r="J164" i="1"/>
  <c r="I164" i="1"/>
  <c r="H164" i="1"/>
  <c r="E164" i="1"/>
  <c r="D164" i="1"/>
  <c r="C164" i="1"/>
  <c r="B164" i="1"/>
  <c r="Z122" i="1" l="1"/>
  <c r="W43" i="1"/>
  <c r="W100" i="1"/>
  <c r="Y100" i="1" s="1"/>
  <c r="W104" i="1"/>
  <c r="W116" i="1"/>
  <c r="W120" i="1"/>
  <c r="W141" i="1"/>
  <c r="W159" i="1"/>
  <c r="W80" i="1"/>
  <c r="W85" i="1"/>
  <c r="W89" i="1"/>
  <c r="Y89" i="1" s="1"/>
  <c r="W97" i="1"/>
  <c r="W101" i="1"/>
  <c r="W109" i="1"/>
  <c r="W117" i="1"/>
  <c r="W130" i="1"/>
  <c r="W138" i="1"/>
  <c r="W148" i="1"/>
  <c r="Y148" i="1" s="1"/>
  <c r="W152" i="1"/>
  <c r="W156" i="1"/>
  <c r="W160" i="1"/>
  <c r="Y160" i="1" s="1"/>
  <c r="W86" i="1"/>
  <c r="W127" i="1"/>
  <c r="W131" i="1"/>
  <c r="W157" i="1"/>
  <c r="W72" i="1"/>
  <c r="W77" i="1"/>
  <c r="W91" i="1"/>
  <c r="W99" i="1"/>
  <c r="W107" i="1"/>
  <c r="W111" i="1"/>
  <c r="W128" i="1"/>
  <c r="W132" i="1"/>
  <c r="W145" i="1"/>
  <c r="Y145" i="1" s="1"/>
  <c r="W150" i="1"/>
  <c r="W154" i="1"/>
  <c r="W158" i="1"/>
  <c r="Z158" i="1"/>
  <c r="W17" i="1"/>
  <c r="W21" i="1"/>
  <c r="W25" i="1"/>
  <c r="W45" i="1"/>
  <c r="W49" i="1"/>
  <c r="W53" i="1"/>
  <c r="W57" i="1"/>
  <c r="W74" i="1"/>
  <c r="W93" i="1"/>
  <c r="Y93" i="1" s="1"/>
  <c r="W105" i="1"/>
  <c r="W113" i="1"/>
  <c r="W125" i="1"/>
  <c r="W142" i="1"/>
  <c r="Y142" i="1" s="1"/>
  <c r="Z159" i="1"/>
  <c r="Z150" i="1"/>
  <c r="Z142" i="1"/>
  <c r="Z128" i="1"/>
  <c r="Z117" i="1"/>
  <c r="Z111" i="1"/>
  <c r="Z107" i="1"/>
  <c r="Z101" i="1"/>
  <c r="Z89" i="1"/>
  <c r="Z85" i="1"/>
  <c r="Z77" i="1"/>
  <c r="Z57" i="1"/>
  <c r="Z49" i="1"/>
  <c r="W6" i="1"/>
  <c r="W151" i="1"/>
  <c r="Y151" i="1" s="1"/>
  <c r="W149" i="1"/>
  <c r="Y149" i="1" s="1"/>
  <c r="W146" i="1"/>
  <c r="W134" i="1"/>
  <c r="W124" i="1"/>
  <c r="W119" i="1"/>
  <c r="W112" i="1"/>
  <c r="W110" i="1"/>
  <c r="W108" i="1"/>
  <c r="W106" i="1"/>
  <c r="W90" i="1"/>
  <c r="Y90" i="1" s="1"/>
  <c r="W167" i="1"/>
  <c r="W173" i="1"/>
  <c r="W30" i="1"/>
  <c r="W34" i="1"/>
  <c r="W46" i="1"/>
  <c r="W50" i="1"/>
  <c r="W54" i="1"/>
  <c r="W58" i="1"/>
  <c r="Y58" i="1" s="1"/>
  <c r="W62" i="1"/>
  <c r="Y62" i="1" s="1"/>
  <c r="W81" i="1"/>
  <c r="W102" i="1"/>
  <c r="Y102" i="1" s="1"/>
  <c r="W122" i="1"/>
  <c r="Y122" i="1" s="1"/>
  <c r="W135" i="1"/>
  <c r="W143" i="1"/>
  <c r="Y143" i="1" s="1"/>
  <c r="W153" i="1"/>
  <c r="Z141" i="1"/>
  <c r="Z127" i="1"/>
  <c r="Z120" i="1"/>
  <c r="Z116" i="1"/>
  <c r="Z99" i="1"/>
  <c r="Z81" i="1"/>
  <c r="Z72" i="1"/>
  <c r="W139" i="1"/>
  <c r="W129" i="1"/>
  <c r="Y129" i="1" s="1"/>
  <c r="W114" i="1"/>
  <c r="Y114" i="1" s="1"/>
  <c r="W98" i="1"/>
  <c r="W87" i="1"/>
  <c r="W168" i="1"/>
  <c r="W174" i="1"/>
  <c r="W11" i="1"/>
  <c r="W15" i="1"/>
  <c r="W19" i="1"/>
  <c r="W23" i="1"/>
  <c r="W31" i="1"/>
  <c r="W35" i="1"/>
  <c r="W39" i="1"/>
  <c r="Y39" i="1" s="1"/>
  <c r="W51" i="1"/>
  <c r="W55" i="1"/>
  <c r="W59" i="1"/>
  <c r="W63" i="1"/>
  <c r="W67" i="1"/>
  <c r="W83" i="1"/>
  <c r="W95" i="1"/>
  <c r="Y95" i="1" s="1"/>
  <c r="W103" i="1"/>
  <c r="W136" i="1"/>
  <c r="Z6" i="1"/>
  <c r="Z157" i="1"/>
  <c r="Z152" i="1"/>
  <c r="Z148" i="1"/>
  <c r="Z132" i="1"/>
  <c r="Z109" i="1"/>
  <c r="Z105" i="1"/>
  <c r="Z91" i="1"/>
  <c r="Z80" i="1"/>
  <c r="Z53" i="1"/>
  <c r="Z45" i="1"/>
  <c r="W163" i="1"/>
  <c r="W123" i="1"/>
  <c r="W118" i="1"/>
  <c r="Y118" i="1" s="1"/>
  <c r="W170" i="1"/>
  <c r="W176" i="1"/>
  <c r="W12" i="1"/>
  <c r="W20" i="1"/>
  <c r="Y20" i="1" s="1"/>
  <c r="W24" i="1"/>
  <c r="W28" i="1"/>
  <c r="W36" i="1"/>
  <c r="W44" i="1"/>
  <c r="W48" i="1"/>
  <c r="Y48" i="1" s="1"/>
  <c r="W52" i="1"/>
  <c r="W56" i="1"/>
  <c r="W60" i="1"/>
  <c r="W64" i="1"/>
  <c r="W68" i="1"/>
  <c r="W79" i="1"/>
  <c r="W88" i="1"/>
  <c r="Y88" i="1" s="1"/>
  <c r="W92" i="1"/>
  <c r="W96" i="1"/>
  <c r="Y96" i="1" s="1"/>
  <c r="W133" i="1"/>
  <c r="W155" i="1"/>
  <c r="Z138" i="1"/>
  <c r="Z104" i="1"/>
  <c r="Z97" i="1"/>
  <c r="Z86" i="1"/>
  <c r="Z79" i="1"/>
  <c r="Z67" i="1"/>
  <c r="Z51" i="1"/>
  <c r="W171" i="1"/>
  <c r="W177" i="1"/>
  <c r="Z95" i="1"/>
  <c r="W7" i="1"/>
  <c r="W27" i="1"/>
  <c r="W47" i="1"/>
  <c r="Z68" i="1"/>
  <c r="Z63" i="1"/>
  <c r="Z59" i="1"/>
  <c r="Z54" i="1"/>
  <c r="Z50" i="1"/>
  <c r="Z46" i="1"/>
  <c r="Z35" i="1"/>
  <c r="Z31" i="1"/>
  <c r="Z25" i="1"/>
  <c r="Z21" i="1"/>
  <c r="Z17" i="1"/>
  <c r="Z12" i="1"/>
  <c r="W66" i="1"/>
  <c r="W40" i="1"/>
  <c r="W38" i="1"/>
  <c r="W14" i="1"/>
  <c r="W10" i="1"/>
  <c r="W8" i="1"/>
  <c r="W16" i="1"/>
  <c r="Z62" i="1"/>
  <c r="Z34" i="1"/>
  <c r="Z30" i="1"/>
  <c r="Z24" i="1"/>
  <c r="Z20" i="1"/>
  <c r="Z15" i="1"/>
  <c r="Z11" i="1"/>
  <c r="W71" i="1"/>
  <c r="W61" i="1"/>
  <c r="W42" i="1"/>
  <c r="W33" i="1"/>
  <c r="W29" i="1"/>
  <c r="W22" i="1"/>
  <c r="W18" i="1"/>
  <c r="W37" i="1"/>
  <c r="W41" i="1"/>
  <c r="Y41" i="1" s="1"/>
  <c r="W65" i="1"/>
  <c r="W69" i="1"/>
  <c r="Z56" i="1"/>
  <c r="Z52" i="1"/>
  <c r="Z48" i="1"/>
  <c r="Z44" i="1"/>
  <c r="Z23" i="1"/>
  <c r="Z19" i="1"/>
  <c r="W13" i="1"/>
  <c r="W9" i="1"/>
  <c r="Z64" i="1"/>
  <c r="Z60" i="1"/>
  <c r="Z36" i="1"/>
  <c r="Z32" i="1"/>
  <c r="Z28" i="1"/>
  <c r="Z143" i="1"/>
  <c r="W140" i="1"/>
  <c r="W137" i="1"/>
  <c r="Z136" i="1"/>
  <c r="Z133" i="1"/>
  <c r="Z125" i="1"/>
  <c r="W121" i="1"/>
  <c r="W115" i="1"/>
  <c r="Z113" i="1"/>
  <c r="Z103" i="1"/>
  <c r="Z102" i="1"/>
  <c r="W94" i="1"/>
  <c r="Y94" i="1" s="1"/>
  <c r="Z93" i="1"/>
  <c r="W84" i="1"/>
  <c r="Z83" i="1"/>
  <c r="W75" i="1"/>
  <c r="Y75" i="1" s="1"/>
  <c r="Z74" i="1"/>
  <c r="W73" i="1"/>
  <c r="Z65" i="1"/>
  <c r="Z37" i="1"/>
  <c r="Z27" i="1"/>
  <c r="W26" i="1"/>
  <c r="Z16" i="1"/>
  <c r="Z7" i="1"/>
  <c r="AA43" i="1"/>
  <c r="V165" i="1" s="1"/>
  <c r="AB32" i="1"/>
  <c r="X164" i="1"/>
  <c r="G164" i="1"/>
  <c r="V164" i="1"/>
  <c r="AB12" i="1" l="1"/>
  <c r="Y12" i="1"/>
  <c r="AB11" i="1"/>
  <c r="Y11" i="1"/>
  <c r="AB9" i="1"/>
  <c r="Y9" i="1"/>
  <c r="AB10" i="1"/>
  <c r="Y10" i="1"/>
  <c r="AB14" i="1"/>
  <c r="Y14" i="1"/>
  <c r="AB18" i="1"/>
  <c r="Y18" i="1"/>
  <c r="AB19" i="1"/>
  <c r="Y19" i="1"/>
  <c r="AB16" i="1"/>
  <c r="Y16" i="1"/>
  <c r="AB15" i="1"/>
  <c r="Y15" i="1"/>
  <c r="AB17" i="1"/>
  <c r="Y17" i="1"/>
  <c r="AB13" i="1"/>
  <c r="Y13" i="1"/>
  <c r="AB6" i="1"/>
  <c r="Y6" i="1"/>
  <c r="AB8" i="1"/>
  <c r="Y8" i="1"/>
  <c r="AB7" i="1"/>
  <c r="Y7" i="1"/>
  <c r="AB121" i="1"/>
  <c r="Y121" i="1"/>
  <c r="AB137" i="1"/>
  <c r="Y137" i="1"/>
  <c r="AB69" i="1"/>
  <c r="Y69" i="1"/>
  <c r="AB42" i="1"/>
  <c r="Y42" i="1"/>
  <c r="AB66" i="1"/>
  <c r="Y66" i="1"/>
  <c r="AB68" i="1"/>
  <c r="Y68" i="1"/>
  <c r="AB52" i="1"/>
  <c r="Y52" i="1"/>
  <c r="AB28" i="1"/>
  <c r="Y28" i="1"/>
  <c r="AB163" i="1"/>
  <c r="Y163" i="1"/>
  <c r="AB136" i="1"/>
  <c r="Y136" i="1"/>
  <c r="AB67" i="1"/>
  <c r="Y67" i="1"/>
  <c r="AB51" i="1"/>
  <c r="Y51" i="1"/>
  <c r="AB23" i="1"/>
  <c r="Y23" i="1"/>
  <c r="AB135" i="1"/>
  <c r="Y135" i="1"/>
  <c r="AB46" i="1"/>
  <c r="Y46" i="1"/>
  <c r="AB110" i="1"/>
  <c r="Y110" i="1"/>
  <c r="AB134" i="1"/>
  <c r="Y134" i="1"/>
  <c r="AB113" i="1"/>
  <c r="Y113" i="1"/>
  <c r="AB57" i="1"/>
  <c r="Y57" i="1"/>
  <c r="AB25" i="1"/>
  <c r="Y25" i="1"/>
  <c r="AB158" i="1"/>
  <c r="Y158" i="1"/>
  <c r="AB132" i="1"/>
  <c r="Y132" i="1"/>
  <c r="AB99" i="1"/>
  <c r="Y99" i="1"/>
  <c r="AB157" i="1"/>
  <c r="Y157" i="1"/>
  <c r="AB138" i="1"/>
  <c r="Y138" i="1"/>
  <c r="AB101" i="1"/>
  <c r="Y101" i="1"/>
  <c r="AB80" i="1"/>
  <c r="Y80" i="1"/>
  <c r="AB116" i="1"/>
  <c r="Y116" i="1"/>
  <c r="AB26" i="1"/>
  <c r="Y26" i="1"/>
  <c r="AB73" i="1"/>
  <c r="Y73" i="1"/>
  <c r="AB84" i="1"/>
  <c r="Y84" i="1"/>
  <c r="AB140" i="1"/>
  <c r="Y140" i="1"/>
  <c r="AB65" i="1"/>
  <c r="Y65" i="1"/>
  <c r="AB22" i="1"/>
  <c r="Y22" i="1"/>
  <c r="AB61" i="1"/>
  <c r="Y61" i="1"/>
  <c r="AB47" i="1"/>
  <c r="Y47" i="1"/>
  <c r="AB92" i="1"/>
  <c r="Y92" i="1"/>
  <c r="AB64" i="1"/>
  <c r="Y64" i="1"/>
  <c r="AB24" i="1"/>
  <c r="Y24" i="1"/>
  <c r="AB103" i="1"/>
  <c r="Y103" i="1"/>
  <c r="AB63" i="1"/>
  <c r="Y63" i="1"/>
  <c r="AB34" i="1"/>
  <c r="Y34" i="1"/>
  <c r="AB112" i="1"/>
  <c r="Y112" i="1"/>
  <c r="AB146" i="1"/>
  <c r="Y146" i="1"/>
  <c r="AB105" i="1"/>
  <c r="Y105" i="1"/>
  <c r="AB53" i="1"/>
  <c r="Y53" i="1"/>
  <c r="AB21" i="1"/>
  <c r="Y21" i="1"/>
  <c r="AB154" i="1"/>
  <c r="Y154" i="1"/>
  <c r="AB128" i="1"/>
  <c r="Y128" i="1"/>
  <c r="AB91" i="1"/>
  <c r="Y91" i="1"/>
  <c r="V39" i="5"/>
  <c r="Y39" i="5" s="1"/>
  <c r="Z39" i="5" s="1"/>
  <c r="AA39" i="5" s="1"/>
  <c r="Y131" i="1"/>
  <c r="AB156" i="1"/>
  <c r="Y156" i="1"/>
  <c r="V40" i="5"/>
  <c r="X40" i="5" s="1"/>
  <c r="Y130" i="1"/>
  <c r="AB97" i="1"/>
  <c r="Y97" i="1"/>
  <c r="AB159" i="1"/>
  <c r="Y159" i="1"/>
  <c r="AB104" i="1"/>
  <c r="Y104" i="1"/>
  <c r="AB29" i="1"/>
  <c r="Y29" i="1"/>
  <c r="AB71" i="1"/>
  <c r="Y71" i="1"/>
  <c r="AB38" i="1"/>
  <c r="Y38" i="1"/>
  <c r="AB27" i="1"/>
  <c r="Y27" i="1"/>
  <c r="AB155" i="1"/>
  <c r="Y155" i="1"/>
  <c r="AB60" i="1"/>
  <c r="Y60" i="1"/>
  <c r="AB44" i="1"/>
  <c r="Y44" i="1"/>
  <c r="AB59" i="1"/>
  <c r="Y59" i="1"/>
  <c r="AB35" i="1"/>
  <c r="Y35" i="1"/>
  <c r="AB87" i="1"/>
  <c r="Y87" i="1"/>
  <c r="AB139" i="1"/>
  <c r="Y139" i="1"/>
  <c r="V51" i="5"/>
  <c r="X51" i="5" s="1"/>
  <c r="Y153" i="1"/>
  <c r="AB54" i="1"/>
  <c r="Y54" i="1"/>
  <c r="AB30" i="1"/>
  <c r="Y30" i="1"/>
  <c r="AB106" i="1"/>
  <c r="Y106" i="1"/>
  <c r="AB119" i="1"/>
  <c r="Y119" i="1"/>
  <c r="AB49" i="1"/>
  <c r="Y49" i="1"/>
  <c r="AB150" i="1"/>
  <c r="Y150" i="1"/>
  <c r="AB111" i="1"/>
  <c r="Y111" i="1"/>
  <c r="AB77" i="1"/>
  <c r="Y77" i="1"/>
  <c r="AB127" i="1"/>
  <c r="Y127" i="1"/>
  <c r="AB152" i="1"/>
  <c r="Y152" i="1"/>
  <c r="AB117" i="1"/>
  <c r="Y117" i="1"/>
  <c r="AB141" i="1"/>
  <c r="Y141" i="1"/>
  <c r="AB115" i="1"/>
  <c r="Y115" i="1"/>
  <c r="AB37" i="1"/>
  <c r="Y37" i="1"/>
  <c r="AB33" i="1"/>
  <c r="Y33" i="1"/>
  <c r="AB40" i="1"/>
  <c r="Y40" i="1"/>
  <c r="AB133" i="1"/>
  <c r="Y133" i="1"/>
  <c r="AB79" i="1"/>
  <c r="Y79" i="1"/>
  <c r="AB56" i="1"/>
  <c r="Y56" i="1"/>
  <c r="AB36" i="1"/>
  <c r="Y36" i="1"/>
  <c r="AB123" i="1"/>
  <c r="Y123" i="1"/>
  <c r="AB83" i="1"/>
  <c r="Y83" i="1"/>
  <c r="AB55" i="1"/>
  <c r="Y55" i="1"/>
  <c r="AB31" i="1"/>
  <c r="Y31" i="1"/>
  <c r="AB98" i="1"/>
  <c r="Y98" i="1"/>
  <c r="AB81" i="1"/>
  <c r="Y81" i="1"/>
  <c r="AB50" i="1"/>
  <c r="Y50" i="1"/>
  <c r="AB108" i="1"/>
  <c r="Y108" i="1"/>
  <c r="AB124" i="1"/>
  <c r="Y124" i="1"/>
  <c r="AB125" i="1"/>
  <c r="Y125" i="1"/>
  <c r="AB74" i="1"/>
  <c r="Y74" i="1"/>
  <c r="AB45" i="1"/>
  <c r="Y45" i="1"/>
  <c r="AB107" i="1"/>
  <c r="Y107" i="1"/>
  <c r="AB72" i="1"/>
  <c r="Y72" i="1"/>
  <c r="AB86" i="1"/>
  <c r="Y86" i="1"/>
  <c r="AB109" i="1"/>
  <c r="Y109" i="1"/>
  <c r="AB85" i="1"/>
  <c r="Y85" i="1"/>
  <c r="AB120" i="1"/>
  <c r="Y120" i="1"/>
  <c r="AB43" i="1"/>
  <c r="Y43" i="1"/>
  <c r="AB41" i="1"/>
  <c r="V8" i="5"/>
  <c r="AB88" i="1"/>
  <c r="V16" i="5"/>
  <c r="AB20" i="1"/>
  <c r="V6" i="5"/>
  <c r="AB118" i="1"/>
  <c r="V34" i="5"/>
  <c r="AB95" i="1"/>
  <c r="V26" i="5"/>
  <c r="W51" i="5"/>
  <c r="AB102" i="1"/>
  <c r="V30" i="5"/>
  <c r="AB149" i="1"/>
  <c r="V49" i="5"/>
  <c r="AB142" i="1"/>
  <c r="V43" i="5"/>
  <c r="AB93" i="1"/>
  <c r="V22" i="5"/>
  <c r="AB89" i="1"/>
  <c r="V18" i="5"/>
  <c r="AB94" i="1"/>
  <c r="V24" i="5"/>
  <c r="AB143" i="1"/>
  <c r="V44" i="5"/>
  <c r="AB151" i="1"/>
  <c r="V50" i="5"/>
  <c r="AB148" i="1"/>
  <c r="V48" i="5"/>
  <c r="AB75" i="1"/>
  <c r="V14" i="5"/>
  <c r="AB96" i="1"/>
  <c r="V28" i="5"/>
  <c r="AB114" i="1"/>
  <c r="V32" i="5"/>
  <c r="AB62" i="1"/>
  <c r="V12" i="5"/>
  <c r="AB48" i="1"/>
  <c r="V10" i="5"/>
  <c r="AB129" i="1"/>
  <c r="V38" i="5"/>
  <c r="AB122" i="1"/>
  <c r="V36" i="5"/>
  <c r="AB90" i="1"/>
  <c r="V20" i="5"/>
  <c r="W39" i="5"/>
  <c r="Y40" i="5"/>
  <c r="Z40" i="5" s="1"/>
  <c r="AA40" i="5" s="1"/>
  <c r="W164" i="1"/>
  <c r="Y164" i="1" s="1"/>
  <c r="G165" i="1"/>
  <c r="W40" i="5" l="1"/>
  <c r="Y51" i="5"/>
  <c r="Z51" i="5" s="1"/>
  <c r="AA51" i="5" s="1"/>
  <c r="X39" i="5"/>
  <c r="Y6" i="5"/>
  <c r="Z6" i="5" s="1"/>
  <c r="AA6" i="5" s="1"/>
  <c r="X6" i="5"/>
  <c r="W6" i="5"/>
  <c r="W165" i="1"/>
  <c r="X20" i="5"/>
  <c r="W20" i="5"/>
  <c r="Y20" i="5"/>
  <c r="Z20" i="5" s="1"/>
  <c r="AA20" i="5" s="1"/>
  <c r="Y38" i="5"/>
  <c r="Z38" i="5" s="1"/>
  <c r="AA38" i="5" s="1"/>
  <c r="W38" i="5"/>
  <c r="V41" i="5"/>
  <c r="X38" i="5"/>
  <c r="W34" i="5"/>
  <c r="X34" i="5"/>
  <c r="Y34" i="5"/>
  <c r="Z34" i="5" s="1"/>
  <c r="AA34" i="5" s="1"/>
  <c r="X12" i="5"/>
  <c r="W12" i="5"/>
  <c r="Y12" i="5"/>
  <c r="Z12" i="5" s="1"/>
  <c r="AA12" i="5" s="1"/>
  <c r="X28" i="5"/>
  <c r="Y28" i="5"/>
  <c r="Z28" i="5" s="1"/>
  <c r="AA28" i="5" s="1"/>
  <c r="W28" i="5"/>
  <c r="X48" i="5"/>
  <c r="Y48" i="5"/>
  <c r="Z48" i="5" s="1"/>
  <c r="AA48" i="5" s="1"/>
  <c r="W48" i="5"/>
  <c r="V52" i="5"/>
  <c r="Y44" i="5"/>
  <c r="Z44" i="5" s="1"/>
  <c r="AA44" i="5" s="1"/>
  <c r="X44" i="5"/>
  <c r="W44" i="5"/>
  <c r="W18" i="5"/>
  <c r="X18" i="5"/>
  <c r="Y18" i="5"/>
  <c r="Z18" i="5" s="1"/>
  <c r="AA18" i="5" s="1"/>
  <c r="Y43" i="5"/>
  <c r="Z43" i="5" s="1"/>
  <c r="AA43" i="5" s="1"/>
  <c r="V46" i="5"/>
  <c r="W43" i="5"/>
  <c r="X43" i="5"/>
  <c r="Y30" i="5"/>
  <c r="Z30" i="5" s="1"/>
  <c r="AA30" i="5" s="1"/>
  <c r="W30" i="5"/>
  <c r="X30" i="5"/>
  <c r="Y16" i="5"/>
  <c r="Z16" i="5" s="1"/>
  <c r="AA16" i="5" s="1"/>
  <c r="W16" i="5"/>
  <c r="X16" i="5"/>
  <c r="X36" i="5"/>
  <c r="Y36" i="5"/>
  <c r="Z36" i="5" s="1"/>
  <c r="AA36" i="5" s="1"/>
  <c r="W36" i="5"/>
  <c r="W10" i="5"/>
  <c r="Y10" i="5"/>
  <c r="Z10" i="5" s="1"/>
  <c r="AA10" i="5" s="1"/>
  <c r="X10" i="5"/>
  <c r="W26" i="5"/>
  <c r="X26" i="5"/>
  <c r="Y26" i="5"/>
  <c r="Z26" i="5" s="1"/>
  <c r="AA26" i="5" s="1"/>
  <c r="Y8" i="5"/>
  <c r="Z8" i="5" s="1"/>
  <c r="AA8" i="5" s="1"/>
  <c r="X8" i="5"/>
  <c r="W8" i="5"/>
  <c r="Y32" i="5"/>
  <c r="Z32" i="5" s="1"/>
  <c r="AA32" i="5" s="1"/>
  <c r="W32" i="5"/>
  <c r="X32" i="5"/>
  <c r="Y14" i="5"/>
  <c r="Z14" i="5" s="1"/>
  <c r="AA14" i="5" s="1"/>
  <c r="W14" i="5"/>
  <c r="X14" i="5"/>
  <c r="Y50" i="5"/>
  <c r="Z50" i="5" s="1"/>
  <c r="AA50" i="5" s="1"/>
  <c r="W50" i="5"/>
  <c r="X50" i="5"/>
  <c r="Y24" i="5"/>
  <c r="Z24" i="5" s="1"/>
  <c r="AA24" i="5" s="1"/>
  <c r="W24" i="5"/>
  <c r="X24" i="5"/>
  <c r="Y22" i="5"/>
  <c r="Z22" i="5" s="1"/>
  <c r="AA22" i="5" s="1"/>
  <c r="X22" i="5"/>
  <c r="W22" i="5"/>
  <c r="Y49" i="5"/>
  <c r="Z49" i="5" s="1"/>
  <c r="AA49" i="5" s="1"/>
  <c r="W49" i="5"/>
  <c r="X49" i="5"/>
  <c r="V54" i="5" l="1"/>
  <c r="X54" i="5" s="1"/>
  <c r="Y46" i="5"/>
  <c r="Z46" i="5" s="1"/>
  <c r="AA46" i="5" s="1"/>
  <c r="W46" i="5"/>
  <c r="X46" i="5"/>
  <c r="W52" i="5"/>
  <c r="Y52" i="5"/>
  <c r="Z52" i="5" s="1"/>
  <c r="AA52" i="5" s="1"/>
  <c r="X52" i="5"/>
  <c r="Y41" i="5"/>
  <c r="Z41" i="5" s="1"/>
  <c r="AA41" i="5" s="1"/>
  <c r="W41" i="5"/>
  <c r="X41" i="5"/>
  <c r="W54" i="5" l="1"/>
  <c r="Y54" i="5"/>
  <c r="Z54" i="5" s="1"/>
  <c r="AA54" i="5" s="1"/>
</calcChain>
</file>

<file path=xl/sharedStrings.xml><?xml version="1.0" encoding="utf-8"?>
<sst xmlns="http://schemas.openxmlformats.org/spreadsheetml/2006/main" count="319" uniqueCount="274">
  <si>
    <t xml:space="preserve">Wood Duck </t>
  </si>
  <si>
    <t>American Wigeon</t>
  </si>
  <si>
    <t xml:space="preserve">Mallard </t>
  </si>
  <si>
    <t xml:space="preserve">Cinnamon Teal </t>
  </si>
  <si>
    <t xml:space="preserve">Northern Shoveler </t>
  </si>
  <si>
    <t xml:space="preserve">Green-winged Teal </t>
  </si>
  <si>
    <t xml:space="preserve">Canvasback </t>
  </si>
  <si>
    <t xml:space="preserve">Ring-necked Duck </t>
  </si>
  <si>
    <t xml:space="preserve">Lesser Scaup </t>
  </si>
  <si>
    <t xml:space="preserve">Bufflehead </t>
  </si>
  <si>
    <t xml:space="preserve">Common Goldeneye </t>
  </si>
  <si>
    <t>Common Merganser</t>
  </si>
  <si>
    <t>Ruddy Duck</t>
  </si>
  <si>
    <t xml:space="preserve">California Quail </t>
  </si>
  <si>
    <t>Wild Turkey</t>
  </si>
  <si>
    <t xml:space="preserve">Pied-billed Grebe </t>
  </si>
  <si>
    <t xml:space="preserve">Eared Grebe </t>
  </si>
  <si>
    <t>Double-crested Cormorant</t>
  </si>
  <si>
    <t xml:space="preserve">White Pelican </t>
  </si>
  <si>
    <t xml:space="preserve">Great Blue Heron </t>
  </si>
  <si>
    <t>Great Egret</t>
  </si>
  <si>
    <t xml:space="preserve">Snowy Egret </t>
  </si>
  <si>
    <t xml:space="preserve">Green Heron </t>
  </si>
  <si>
    <t xml:space="preserve">Black-crowned Night Heron  </t>
  </si>
  <si>
    <t>Osprey</t>
  </si>
  <si>
    <t>White-tailed Kite</t>
  </si>
  <si>
    <t>Bald Eagle</t>
  </si>
  <si>
    <t>Northern Harrier</t>
  </si>
  <si>
    <t>Sharp-shinned Hawk</t>
  </si>
  <si>
    <t>Cooper's Hawk</t>
  </si>
  <si>
    <t>Accipiter sp.</t>
  </si>
  <si>
    <t>Red-shouldered Hawk</t>
  </si>
  <si>
    <t>Ferruginous Hawk</t>
  </si>
  <si>
    <t>Golden Eagle</t>
  </si>
  <si>
    <t xml:space="preserve">Gadwall </t>
  </si>
  <si>
    <t xml:space="preserve"> Sora</t>
  </si>
  <si>
    <t>Virginia Rail</t>
  </si>
  <si>
    <t>Common Gallinule</t>
  </si>
  <si>
    <t>American Coot</t>
  </si>
  <si>
    <t>Kildeer</t>
  </si>
  <si>
    <t>Spotted Sandpiper</t>
  </si>
  <si>
    <t>Greater Yellowlegs</t>
  </si>
  <si>
    <t>Least Sandpiper</t>
  </si>
  <si>
    <t>Dowitcher sp.</t>
  </si>
  <si>
    <t>Wilson's Snipe</t>
  </si>
  <si>
    <t>Mew Gull</t>
  </si>
  <si>
    <t>Ring-billed Gull</t>
  </si>
  <si>
    <t>California Gull</t>
  </si>
  <si>
    <t>Gull sp.</t>
  </si>
  <si>
    <t>Rock Pigeon</t>
  </si>
  <si>
    <t>Band-tailed Pigeon</t>
  </si>
  <si>
    <t>Eurasian Collared Dove</t>
  </si>
  <si>
    <t>Mourning Dove</t>
  </si>
  <si>
    <t>Greater Roadrunner</t>
  </si>
  <si>
    <t>Barn Owl</t>
  </si>
  <si>
    <t>Western Screech-owl</t>
  </si>
  <si>
    <t>Northern Pygmy Owl</t>
  </si>
  <si>
    <t>Burrowing Owl</t>
  </si>
  <si>
    <t>Long-eared Owl</t>
  </si>
  <si>
    <t>White-throated Swift</t>
  </si>
  <si>
    <t>Anna's Hummingbird</t>
  </si>
  <si>
    <t>Belted Kingfisher</t>
  </si>
  <si>
    <t>Acorn Woodpecker</t>
  </si>
  <si>
    <t>Nuttall's Woodpecker</t>
  </si>
  <si>
    <t>Hairy Woodpecker</t>
  </si>
  <si>
    <t>American Kestrel</t>
  </si>
  <si>
    <t>Merlin</t>
  </si>
  <si>
    <t>Northern Mockingbird</t>
  </si>
  <si>
    <t>Phainopepla</t>
  </si>
  <si>
    <t>Black Phoebe</t>
  </si>
  <si>
    <t xml:space="preserve">Say's Phoebe </t>
  </si>
  <si>
    <t xml:space="preserve">Loggerhead Shrike </t>
  </si>
  <si>
    <t xml:space="preserve">Hutton's Vireo   </t>
  </si>
  <si>
    <t xml:space="preserve">Steller's Jay   </t>
  </si>
  <si>
    <t xml:space="preserve">Yellow-billed Magpie </t>
  </si>
  <si>
    <t>American Crow</t>
  </si>
  <si>
    <t xml:space="preserve">Common Raven </t>
  </si>
  <si>
    <t xml:space="preserve">Horned Lark </t>
  </si>
  <si>
    <t xml:space="preserve">Tree Swallow </t>
  </si>
  <si>
    <t>Violet-green Swallow</t>
  </si>
  <si>
    <t xml:space="preserve">Swallow Sp. </t>
  </si>
  <si>
    <t xml:space="preserve">Chestnut-backed Chickadee  </t>
  </si>
  <si>
    <t xml:space="preserve">Oak Titmouse  </t>
  </si>
  <si>
    <t xml:space="preserve">Bushtit </t>
  </si>
  <si>
    <t xml:space="preserve">Red-breasted Nuthatch  </t>
  </si>
  <si>
    <t xml:space="preserve">White-breasted Nuthatch </t>
  </si>
  <si>
    <t xml:space="preserve">Rock Wren </t>
  </si>
  <si>
    <t xml:space="preserve">Canyon Wren </t>
  </si>
  <si>
    <t xml:space="preserve">House Wren </t>
  </si>
  <si>
    <t xml:space="preserve">Marsh Wren </t>
  </si>
  <si>
    <t xml:space="preserve">Bewick's Wren </t>
  </si>
  <si>
    <t>Golden-crowned Kinglet</t>
  </si>
  <si>
    <t xml:space="preserve">Ruby-crowned Kinglet </t>
  </si>
  <si>
    <t xml:space="preserve">Wrentit </t>
  </si>
  <si>
    <t xml:space="preserve">Western Bluebird </t>
  </si>
  <si>
    <t xml:space="preserve">Hermit Thrush </t>
  </si>
  <si>
    <t xml:space="preserve">American Robin </t>
  </si>
  <si>
    <t xml:space="preserve">Varied Thrush </t>
  </si>
  <si>
    <t xml:space="preserve">California Thrasher </t>
  </si>
  <si>
    <t>European Starling</t>
  </si>
  <si>
    <t xml:space="preserve">American Pipit </t>
  </si>
  <si>
    <t>Orange-crowned Warbler</t>
  </si>
  <si>
    <t>Common Yellowthroat</t>
  </si>
  <si>
    <t>Yellow-rumped Warbler</t>
  </si>
  <si>
    <t xml:space="preserve">   Audubon's</t>
  </si>
  <si>
    <t xml:space="preserve">   Myrtle</t>
  </si>
  <si>
    <t>Townsend's Warbler</t>
  </si>
  <si>
    <t>Spotted Towhee</t>
  </si>
  <si>
    <t>Rufous-crowned Sparrow</t>
  </si>
  <si>
    <t>California Towhee</t>
  </si>
  <si>
    <t>Lark Sparrow</t>
  </si>
  <si>
    <t>Bell's Sparrow</t>
  </si>
  <si>
    <t>Savannah Sparrow</t>
  </si>
  <si>
    <t>Fox Sparrow</t>
  </si>
  <si>
    <t>Song Sparrow</t>
  </si>
  <si>
    <t>Lincoln's Sparrow</t>
  </si>
  <si>
    <t>White-crowned Sparrow</t>
  </si>
  <si>
    <t>Golden-crowned Sparrow</t>
  </si>
  <si>
    <t>Zonotrichia sp.</t>
  </si>
  <si>
    <t>Dark-eyed Junco</t>
  </si>
  <si>
    <t>Red-winged Blackbird</t>
  </si>
  <si>
    <t>Tri-colored Blackbird</t>
  </si>
  <si>
    <t>Western Meadowlark</t>
  </si>
  <si>
    <t>Brewer's Blackbird</t>
  </si>
  <si>
    <t>Brown-headed Cowbird</t>
  </si>
  <si>
    <t>Blackbird sp.</t>
  </si>
  <si>
    <t>Purple Finch</t>
  </si>
  <si>
    <t>House Finch</t>
  </si>
  <si>
    <t>Lesser Goldfinch</t>
  </si>
  <si>
    <t>Lawrence's Goldfinch</t>
  </si>
  <si>
    <t>American Goldfinch</t>
  </si>
  <si>
    <t>Goldfinch sp.</t>
  </si>
  <si>
    <t>Soledad</t>
  </si>
  <si>
    <t>Hours by foot</t>
  </si>
  <si>
    <t>Miles by foot</t>
  </si>
  <si>
    <t>Hours by car</t>
  </si>
  <si>
    <t>Miles by car</t>
  </si>
  <si>
    <t>Observers in the field</t>
  </si>
  <si>
    <t>Number of parties</t>
  </si>
  <si>
    <t>Vaux's Swift</t>
  </si>
  <si>
    <t>Juniper</t>
  </si>
  <si>
    <t>Outside the Park</t>
  </si>
  <si>
    <t>Hwy 25 &amp;</t>
  </si>
  <si>
    <t>Lateral</t>
  </si>
  <si>
    <t>W. Gloria</t>
  </si>
  <si>
    <t>Shearwater</t>
  </si>
  <si>
    <t>E. Gloria</t>
  </si>
  <si>
    <t>Total individuals</t>
  </si>
  <si>
    <t>Campground</t>
  </si>
  <si>
    <t>&amp; Road</t>
  </si>
  <si>
    <t>Scalf</t>
  </si>
  <si>
    <t>Red-breasted Sapsucker</t>
  </si>
  <si>
    <t>Bottomlands</t>
  </si>
  <si>
    <t>Blue-gray Gnatcatcher</t>
  </si>
  <si>
    <t>Bench Tr.</t>
  </si>
  <si>
    <t xml:space="preserve">Bear </t>
  </si>
  <si>
    <t>Gulch</t>
  </si>
  <si>
    <t>George</t>
  </si>
  <si>
    <t>Prairie Falcon</t>
  </si>
  <si>
    <t>High</t>
  </si>
  <si>
    <t>Emmons</t>
  </si>
  <si>
    <t>McCabe</t>
  </si>
  <si>
    <t>Canyon</t>
  </si>
  <si>
    <t>Kleeman</t>
  </si>
  <si>
    <t>Chalone</t>
  </si>
  <si>
    <t>Peak</t>
  </si>
  <si>
    <t>Belli</t>
  </si>
  <si>
    <t>No.</t>
  </si>
  <si>
    <t>Wilderness</t>
  </si>
  <si>
    <t xml:space="preserve">Old </t>
  </si>
  <si>
    <t>Pinn</t>
  </si>
  <si>
    <t>Humple</t>
  </si>
  <si>
    <t xml:space="preserve">So. </t>
  </si>
  <si>
    <t>Inside the Park</t>
  </si>
  <si>
    <t>Inside</t>
  </si>
  <si>
    <t>Subtotal</t>
  </si>
  <si>
    <t>Number of Species</t>
  </si>
  <si>
    <t>In Park</t>
  </si>
  <si>
    <t>Outside</t>
  </si>
  <si>
    <t>Park</t>
  </si>
  <si>
    <t xml:space="preserve">Count </t>
  </si>
  <si>
    <t>Total</t>
  </si>
  <si>
    <t>Confirm</t>
  </si>
  <si>
    <t>Northern Saw-whet Owl</t>
  </si>
  <si>
    <t>Check</t>
  </si>
  <si>
    <t>Calculation</t>
  </si>
  <si>
    <t>Downy Woodpecker</t>
  </si>
  <si>
    <t>Species Count Calculation</t>
  </si>
  <si>
    <t>Calif. Quail</t>
  </si>
  <si>
    <t>Red-tailed Hawk</t>
  </si>
  <si>
    <t>Killdeer</t>
  </si>
  <si>
    <t>year</t>
  </si>
  <si>
    <t>count number</t>
  </si>
  <si>
    <t>CAPI, Pinnacles CBC; selected species</t>
  </si>
  <si>
    <t>Say's Phoebe</t>
  </si>
  <si>
    <t>Loggerhead Shrike</t>
  </si>
  <si>
    <t>Yellow-billed Magpie</t>
  </si>
  <si>
    <t>Common Raven</t>
  </si>
  <si>
    <t>Oak Titmouse</t>
  </si>
  <si>
    <t>Wrentit</t>
  </si>
  <si>
    <t>American Robin</t>
  </si>
  <si>
    <t xml:space="preserve">  Audubon's</t>
  </si>
  <si>
    <t xml:space="preserve"> Myrtle</t>
  </si>
  <si>
    <t>Zono sp.</t>
  </si>
  <si>
    <t>Not recorded prior to 109; since then, always less than 200 individuals</t>
  </si>
  <si>
    <t>Tricolored Blackbird</t>
  </si>
  <si>
    <t>blackbird sp.</t>
  </si>
  <si>
    <t>total</t>
  </si>
  <si>
    <t>max</t>
  </si>
  <si>
    <t>min</t>
  </si>
  <si>
    <t>mean</t>
  </si>
  <si>
    <t>var. from</t>
  </si>
  <si>
    <t>2010 count: 318 counted by Rusty on Hwy 25</t>
  </si>
  <si>
    <t>%</t>
  </si>
  <si>
    <t>Johnson</t>
  </si>
  <si>
    <t xml:space="preserve">California Scrub-Jay </t>
  </si>
  <si>
    <t>Welch</t>
  </si>
  <si>
    <t>Townsend's Solitaire</t>
  </si>
  <si>
    <t>Trail</t>
  </si>
  <si>
    <t xml:space="preserve">Shirttail </t>
  </si>
  <si>
    <t>Mountain Bluebird</t>
  </si>
  <si>
    <t>White-throated Sparrow</t>
  </si>
  <si>
    <t>1995 - 2016 inclusive, but excluding 2007 when the count was not done</t>
  </si>
  <si>
    <t>Cal/Western Scrub-jay</t>
  </si>
  <si>
    <t>Lawrence's Goldfinch and other seedeaters</t>
  </si>
  <si>
    <t>7 year history</t>
  </si>
  <si>
    <t>La Gloria Rd.</t>
  </si>
  <si>
    <t>(La Gloria Rd. is on the east side of the ridge in San Benito Co.)</t>
  </si>
  <si>
    <t>Count total</t>
  </si>
  <si>
    <t>Golden-crowned Sp.</t>
  </si>
  <si>
    <t>Total, 5 spp.</t>
  </si>
  <si>
    <t>Mean</t>
  </si>
  <si>
    <t>2016 Var. from Mean</t>
  </si>
  <si>
    <t>Balance of count</t>
  </si>
  <si>
    <t>2016 Var. from prior 6 yr. mean</t>
  </si>
  <si>
    <t>Mean, 2010-2015</t>
  </si>
  <si>
    <t>Sage/Bell's Sparrow</t>
  </si>
  <si>
    <t>2017 (CAPI 118) Pinnacles CBC, Dec. 30, 2017</t>
  </si>
  <si>
    <t>Lahiff</t>
  </si>
  <si>
    <t>Smithson</t>
  </si>
  <si>
    <t>Hours Owling</t>
  </si>
  <si>
    <t>Miles Owling</t>
  </si>
  <si>
    <t>Pine Siskin</t>
  </si>
  <si>
    <t>Long-billed Curlew</t>
  </si>
  <si>
    <t>Great Horned Owl</t>
  </si>
  <si>
    <t>Peregrine Falcon</t>
  </si>
  <si>
    <t>House Sparrow</t>
  </si>
  <si>
    <t>Sapsucker sp. (heard)</t>
  </si>
  <si>
    <t>Lewis's Woodpecker</t>
  </si>
  <si>
    <t xml:space="preserve">Perry </t>
  </si>
  <si>
    <t>Dettling</t>
  </si>
  <si>
    <t>Peaks 1</t>
  </si>
  <si>
    <t xml:space="preserve">High </t>
  </si>
  <si>
    <t>Peaks 2</t>
  </si>
  <si>
    <t>Negreann</t>
  </si>
  <si>
    <t>Downy/Hairy (heard)</t>
  </si>
  <si>
    <t>Adams</t>
  </si>
  <si>
    <t>Northern Flicker*</t>
  </si>
  <si>
    <t>* Adams' Flickers red-shafted</t>
  </si>
  <si>
    <t>Finch sp.</t>
  </si>
  <si>
    <t>Passerine sp.</t>
  </si>
  <si>
    <t>Sparrow sp.</t>
  </si>
  <si>
    <t xml:space="preserve">Cedar Waxwing </t>
  </si>
  <si>
    <t>Dell'Osso</t>
  </si>
  <si>
    <t xml:space="preserve">East </t>
  </si>
  <si>
    <t>Entrance</t>
  </si>
  <si>
    <t>Jawbone</t>
  </si>
  <si>
    <t>Variance</t>
  </si>
  <si>
    <t>California Condor**</t>
  </si>
  <si>
    <t>** Condor numbers based on telemetry data of birds inside count circle</t>
  </si>
  <si>
    <t xml:space="preserve"> </t>
  </si>
  <si>
    <t>Turkey Vulture**</t>
  </si>
  <si>
    <t>TV numbers were gross counted less 30 birds seen on a night roost and later flying. Assumed they were counted in the air by other teams.</t>
  </si>
  <si>
    <t>Variance is in Condors and TVs (see footnote)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</si>
</sst>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164" fontId="0" fillId="0" borderId="0" xfId="1" applyNumberFormat="1" applyFo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0" borderId="0" xfId="0" quotePrefix="1" applyBorder="1"/>
    <xf numFmtId="0" fontId="0" fillId="0" borderId="9" xfId="0" applyBorder="1"/>
    <xf numFmtId="164" fontId="0" fillId="0" borderId="8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/>
    <xf numFmtId="0" fontId="0" fillId="0" borderId="6" xfId="0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6" xfId="1" applyNumberFormat="1" applyFon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64" fontId="0" fillId="0" borderId="0" xfId="0" applyNumberFormat="1"/>
    <xf numFmtId="164" fontId="0" fillId="0" borderId="6" xfId="0" applyNumberFormat="1" applyBorder="1"/>
    <xf numFmtId="0" fontId="0" fillId="0" borderId="15" xfId="0" applyBorder="1"/>
    <xf numFmtId="9" fontId="0" fillId="0" borderId="0" xfId="2" applyFont="1"/>
    <xf numFmtId="9" fontId="0" fillId="0" borderId="6" xfId="2" applyFont="1" applyBorder="1"/>
    <xf numFmtId="0" fontId="0" fillId="0" borderId="0" xfId="0" quotePrefix="1"/>
    <xf numFmtId="2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0" fillId="2" borderId="5" xfId="0" applyFill="1" applyBorder="1"/>
    <xf numFmtId="0" fontId="0" fillId="2" borderId="0" xfId="0" applyFill="1"/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2" borderId="0" xfId="0" applyFill="1" applyBorder="1"/>
    <xf numFmtId="0" fontId="3" fillId="0" borderId="0" xfId="0" applyFont="1"/>
    <xf numFmtId="0" fontId="0" fillId="3" borderId="0" xfId="0" applyFill="1"/>
    <xf numFmtId="0" fontId="0" fillId="3" borderId="5" xfId="0" applyFill="1" applyBorder="1"/>
    <xf numFmtId="0" fontId="0" fillId="3" borderId="8" xfId="0" applyFill="1" applyBorder="1"/>
    <xf numFmtId="0" fontId="0" fillId="3" borderId="0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86"/>
  <sheetViews>
    <sheetView tabSelected="1" zoomScale="75" zoomScaleNormal="75" workbookViewId="0">
      <pane xSplit="2190" ySplit="1470" topLeftCell="B43" activePane="bottomLeft"/>
      <selection activeCell="A20" sqref="A20"/>
      <selection pane="topRight" activeCell="C1" sqref="C1"/>
      <selection pane="bottomLeft" activeCell="A61" sqref="A61:XFD61"/>
      <selection pane="bottomRight" activeCell="Z165" sqref="Z165"/>
    </sheetView>
  </sheetViews>
  <sheetFormatPr defaultRowHeight="15" x14ac:dyDescent="0.25"/>
  <cols>
    <col min="1" max="1" width="23.140625" customWidth="1"/>
    <col min="2" max="8" width="9" customWidth="1"/>
    <col min="9" max="20" width="8.7109375" customWidth="1"/>
    <col min="21" max="21" width="10.85546875" customWidth="1"/>
    <col min="22" max="22" width="10.140625" customWidth="1"/>
    <col min="23" max="23" width="9.140625" customWidth="1"/>
    <col min="24" max="24" width="11.85546875" customWidth="1"/>
    <col min="25" max="25" width="9.140625" customWidth="1"/>
  </cols>
  <sheetData>
    <row r="1" spans="1:29" ht="15.75" thickBot="1" x14ac:dyDescent="0.3">
      <c r="A1" t="s">
        <v>237</v>
      </c>
    </row>
    <row r="2" spans="1:29" ht="16.5" thickTop="1" thickBot="1" x14ac:dyDescent="0.3">
      <c r="B2" s="57" t="s">
        <v>141</v>
      </c>
      <c r="C2" s="58"/>
      <c r="D2" s="58"/>
      <c r="E2" s="58"/>
      <c r="F2" s="58"/>
      <c r="G2" s="58"/>
      <c r="H2" s="59" t="s">
        <v>173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  <c r="X2" s="62" t="s">
        <v>184</v>
      </c>
      <c r="Y2" s="62"/>
      <c r="Z2" s="13"/>
      <c r="AA2" s="13"/>
    </row>
    <row r="3" spans="1:29" ht="15.75" thickBot="1" x14ac:dyDescent="0.3">
      <c r="D3" s="2" t="s">
        <v>142</v>
      </c>
      <c r="E3" s="3"/>
      <c r="F3" s="3"/>
      <c r="G3" s="2" t="s">
        <v>175</v>
      </c>
      <c r="H3" s="14" t="s">
        <v>148</v>
      </c>
      <c r="I3" s="5"/>
      <c r="J3" s="5" t="s">
        <v>154</v>
      </c>
      <c r="K3" s="4" t="s">
        <v>155</v>
      </c>
      <c r="L3" s="4" t="s">
        <v>159</v>
      </c>
      <c r="M3" s="4" t="s">
        <v>252</v>
      </c>
      <c r="N3" s="4" t="s">
        <v>161</v>
      </c>
      <c r="O3" s="4" t="s">
        <v>164</v>
      </c>
      <c r="P3" s="4" t="s">
        <v>167</v>
      </c>
      <c r="Q3" s="4" t="s">
        <v>169</v>
      </c>
      <c r="R3" s="4" t="s">
        <v>140</v>
      </c>
      <c r="S3" s="4" t="s">
        <v>172</v>
      </c>
      <c r="T3" s="4" t="s">
        <v>264</v>
      </c>
      <c r="U3" s="4" t="s">
        <v>266</v>
      </c>
      <c r="V3" s="15"/>
      <c r="W3" s="13"/>
      <c r="X3" s="62" t="s">
        <v>185</v>
      </c>
      <c r="Y3" s="62"/>
      <c r="Z3" s="13"/>
      <c r="AA3" s="13"/>
      <c r="AB3" s="13"/>
      <c r="AC3" s="13"/>
    </row>
    <row r="4" spans="1:29" x14ac:dyDescent="0.25">
      <c r="B4" s="1" t="s">
        <v>132</v>
      </c>
      <c r="C4" s="2" t="s">
        <v>219</v>
      </c>
      <c r="D4" s="4" t="s">
        <v>143</v>
      </c>
      <c r="E4" s="12" t="s">
        <v>144</v>
      </c>
      <c r="F4" s="5" t="s">
        <v>146</v>
      </c>
      <c r="G4" s="12" t="s">
        <v>178</v>
      </c>
      <c r="H4" s="14" t="s">
        <v>149</v>
      </c>
      <c r="I4" s="12" t="s">
        <v>152</v>
      </c>
      <c r="J4" s="12" t="s">
        <v>149</v>
      </c>
      <c r="K4" s="12" t="s">
        <v>156</v>
      </c>
      <c r="L4" s="12" t="s">
        <v>251</v>
      </c>
      <c r="M4" s="12" t="s">
        <v>253</v>
      </c>
      <c r="N4" s="4" t="s">
        <v>162</v>
      </c>
      <c r="O4" s="4" t="s">
        <v>165</v>
      </c>
      <c r="P4" s="4" t="s">
        <v>168</v>
      </c>
      <c r="Q4" s="4" t="s">
        <v>170</v>
      </c>
      <c r="R4" s="4" t="s">
        <v>218</v>
      </c>
      <c r="S4" s="4" t="s">
        <v>168</v>
      </c>
      <c r="T4" s="4" t="s">
        <v>265</v>
      </c>
      <c r="U4" s="4" t="s">
        <v>162</v>
      </c>
      <c r="V4" s="15" t="s">
        <v>174</v>
      </c>
      <c r="W4" s="13" t="s">
        <v>180</v>
      </c>
      <c r="X4" s="13" t="s">
        <v>181</v>
      </c>
      <c r="Y4" s="13"/>
      <c r="Z4" s="62" t="s">
        <v>187</v>
      </c>
      <c r="AA4" s="62"/>
      <c r="AB4" s="62"/>
      <c r="AC4" s="13"/>
    </row>
    <row r="5" spans="1:29" x14ac:dyDescent="0.25">
      <c r="B5" s="16" t="s">
        <v>238</v>
      </c>
      <c r="C5" t="s">
        <v>216</v>
      </c>
      <c r="D5" s="6" t="s">
        <v>157</v>
      </c>
      <c r="E5" s="16" t="s">
        <v>239</v>
      </c>
      <c r="F5" s="6" t="s">
        <v>145</v>
      </c>
      <c r="G5" s="6" t="s">
        <v>179</v>
      </c>
      <c r="H5" s="49" t="s">
        <v>150</v>
      </c>
      <c r="I5" s="50" t="s">
        <v>214</v>
      </c>
      <c r="J5" s="50" t="s">
        <v>249</v>
      </c>
      <c r="K5" s="50" t="s">
        <v>250</v>
      </c>
      <c r="L5" s="50" t="s">
        <v>160</v>
      </c>
      <c r="M5" s="50" t="s">
        <v>254</v>
      </c>
      <c r="N5" s="50" t="s">
        <v>163</v>
      </c>
      <c r="O5" s="50" t="s">
        <v>166</v>
      </c>
      <c r="P5" s="50" t="s">
        <v>256</v>
      </c>
      <c r="Q5" s="50" t="s">
        <v>171</v>
      </c>
      <c r="R5" s="50" t="s">
        <v>171</v>
      </c>
      <c r="S5" s="50" t="s">
        <v>263</v>
      </c>
      <c r="T5" s="50" t="s">
        <v>216</v>
      </c>
      <c r="U5" s="50" t="s">
        <v>216</v>
      </c>
      <c r="V5" s="24" t="s">
        <v>175</v>
      </c>
      <c r="W5" s="6" t="s">
        <v>181</v>
      </c>
      <c r="X5" s="6" t="s">
        <v>182</v>
      </c>
      <c r="Y5" s="6" t="s">
        <v>267</v>
      </c>
      <c r="Z5" s="26" t="s">
        <v>178</v>
      </c>
      <c r="AA5" s="25" t="s">
        <v>177</v>
      </c>
      <c r="AB5" s="25" t="s">
        <v>181</v>
      </c>
    </row>
    <row r="6" spans="1:29" hidden="1" x14ac:dyDescent="0.25">
      <c r="A6" t="s">
        <v>0</v>
      </c>
      <c r="G6" s="5">
        <f t="shared" ref="G6:G37" si="0">SUM(B6:F6)</f>
        <v>0</v>
      </c>
      <c r="H6" s="17"/>
      <c r="I6" s="5"/>
      <c r="J6" s="4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7">
        <f>SUM(H6:U6)</f>
        <v>0</v>
      </c>
      <c r="W6" s="17">
        <f>SUM(G6,V6)</f>
        <v>0</v>
      </c>
      <c r="X6" s="5">
        <f t="shared" ref="X6:X37" si="1">SUM(H6:U6,B6:F6)</f>
        <v>0</v>
      </c>
      <c r="Y6">
        <f t="shared" ref="Y6:Y19" si="2">+W6-X6</f>
        <v>0</v>
      </c>
      <c r="Z6" t="b">
        <f>IF(G6&gt;0,"True")</f>
        <v>0</v>
      </c>
      <c r="AA6" t="b">
        <f>IF(V6&gt;0,"True")</f>
        <v>0</v>
      </c>
      <c r="AB6" t="b">
        <f>IF(W6&gt;0,"True")</f>
        <v>0</v>
      </c>
    </row>
    <row r="7" spans="1:29" hidden="1" x14ac:dyDescent="0.25">
      <c r="A7" t="s">
        <v>34</v>
      </c>
      <c r="G7" s="5">
        <f t="shared" si="0"/>
        <v>0</v>
      </c>
      <c r="H7" s="1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">
        <f t="shared" ref="V7:V70" si="3">SUM(H7:U7)</f>
        <v>0</v>
      </c>
      <c r="W7" s="17">
        <f t="shared" ref="W7:W71" si="4">SUM(G7,V7)</f>
        <v>0</v>
      </c>
      <c r="X7" s="5">
        <f t="shared" si="1"/>
        <v>0</v>
      </c>
      <c r="Y7">
        <f t="shared" si="2"/>
        <v>0</v>
      </c>
      <c r="Z7" t="b">
        <f t="shared" ref="Z7:Z71" si="5">IF(G7&gt;0,"True")</f>
        <v>0</v>
      </c>
      <c r="AA7" t="b">
        <f t="shared" ref="AA7:AA71" si="6">IF(V7&gt;0,"True")</f>
        <v>0</v>
      </c>
      <c r="AB7" t="b">
        <f t="shared" ref="AB7:AB71" si="7">IF(W7&gt;0,"True")</f>
        <v>0</v>
      </c>
    </row>
    <row r="8" spans="1:29" hidden="1" x14ac:dyDescent="0.25">
      <c r="A8" t="s">
        <v>1</v>
      </c>
      <c r="G8" s="5">
        <f t="shared" si="0"/>
        <v>0</v>
      </c>
      <c r="H8" s="1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7">
        <f t="shared" si="3"/>
        <v>0</v>
      </c>
      <c r="W8" s="17">
        <f t="shared" si="4"/>
        <v>0</v>
      </c>
      <c r="X8" s="5">
        <f t="shared" si="1"/>
        <v>0</v>
      </c>
      <c r="Y8">
        <f t="shared" si="2"/>
        <v>0</v>
      </c>
      <c r="Z8" t="b">
        <f t="shared" si="5"/>
        <v>0</v>
      </c>
      <c r="AA8" t="b">
        <f t="shared" si="6"/>
        <v>0</v>
      </c>
      <c r="AB8" t="b">
        <f t="shared" si="7"/>
        <v>0</v>
      </c>
    </row>
    <row r="9" spans="1:29" x14ac:dyDescent="0.25">
      <c r="A9" t="s">
        <v>2</v>
      </c>
      <c r="D9">
        <v>9</v>
      </c>
      <c r="G9" s="5">
        <f t="shared" si="0"/>
        <v>9</v>
      </c>
      <c r="H9" s="1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7">
        <f t="shared" si="3"/>
        <v>0</v>
      </c>
      <c r="W9" s="17">
        <f t="shared" si="4"/>
        <v>9</v>
      </c>
      <c r="X9" s="5">
        <f t="shared" si="1"/>
        <v>9</v>
      </c>
      <c r="Y9">
        <f t="shared" si="2"/>
        <v>0</v>
      </c>
      <c r="Z9" t="str">
        <f t="shared" si="5"/>
        <v>True</v>
      </c>
      <c r="AA9" t="b">
        <f t="shared" si="6"/>
        <v>0</v>
      </c>
      <c r="AB9" t="str">
        <f t="shared" si="7"/>
        <v>True</v>
      </c>
    </row>
    <row r="10" spans="1:29" hidden="1" x14ac:dyDescent="0.25">
      <c r="A10" t="s">
        <v>3</v>
      </c>
      <c r="G10" s="5">
        <f t="shared" si="0"/>
        <v>0</v>
      </c>
      <c r="H10" s="1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7">
        <f t="shared" si="3"/>
        <v>0</v>
      </c>
      <c r="W10" s="17">
        <f t="shared" si="4"/>
        <v>0</v>
      </c>
      <c r="X10" s="5">
        <f t="shared" si="1"/>
        <v>0</v>
      </c>
      <c r="Y10">
        <f t="shared" si="2"/>
        <v>0</v>
      </c>
      <c r="Z10" t="b">
        <f t="shared" si="5"/>
        <v>0</v>
      </c>
      <c r="AA10" t="b">
        <f t="shared" si="6"/>
        <v>0</v>
      </c>
      <c r="AB10" t="b">
        <f t="shared" si="7"/>
        <v>0</v>
      </c>
    </row>
    <row r="11" spans="1:29" hidden="1" x14ac:dyDescent="0.25">
      <c r="A11" t="s">
        <v>4</v>
      </c>
      <c r="G11" s="5">
        <f t="shared" si="0"/>
        <v>0</v>
      </c>
      <c r="H11" s="1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7">
        <f t="shared" si="3"/>
        <v>0</v>
      </c>
      <c r="W11" s="17">
        <f t="shared" si="4"/>
        <v>0</v>
      </c>
      <c r="X11" s="5">
        <f t="shared" si="1"/>
        <v>0</v>
      </c>
      <c r="Y11">
        <f t="shared" si="2"/>
        <v>0</v>
      </c>
      <c r="Z11" t="b">
        <f t="shared" si="5"/>
        <v>0</v>
      </c>
      <c r="AA11" t="b">
        <f t="shared" si="6"/>
        <v>0</v>
      </c>
      <c r="AB11" t="b">
        <f t="shared" si="7"/>
        <v>0</v>
      </c>
    </row>
    <row r="12" spans="1:29" x14ac:dyDescent="0.25">
      <c r="A12" t="s">
        <v>5</v>
      </c>
      <c r="D12">
        <v>3</v>
      </c>
      <c r="G12" s="5">
        <f t="shared" si="0"/>
        <v>3</v>
      </c>
      <c r="H12" s="1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7">
        <f t="shared" si="3"/>
        <v>0</v>
      </c>
      <c r="W12" s="17">
        <f t="shared" si="4"/>
        <v>3</v>
      </c>
      <c r="X12" s="5">
        <f t="shared" si="1"/>
        <v>3</v>
      </c>
      <c r="Y12">
        <f t="shared" si="2"/>
        <v>0</v>
      </c>
      <c r="Z12" t="str">
        <f t="shared" si="5"/>
        <v>True</v>
      </c>
      <c r="AA12" t="b">
        <f t="shared" si="6"/>
        <v>0</v>
      </c>
      <c r="AB12" t="str">
        <f t="shared" si="7"/>
        <v>True</v>
      </c>
    </row>
    <row r="13" spans="1:29" hidden="1" x14ac:dyDescent="0.25">
      <c r="A13" t="s">
        <v>6</v>
      </c>
      <c r="G13" s="5">
        <f t="shared" si="0"/>
        <v>0</v>
      </c>
      <c r="H13" s="1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7">
        <f t="shared" si="3"/>
        <v>0</v>
      </c>
      <c r="W13" s="17">
        <f t="shared" si="4"/>
        <v>0</v>
      </c>
      <c r="X13" s="5">
        <f t="shared" si="1"/>
        <v>0</v>
      </c>
      <c r="Y13">
        <f t="shared" si="2"/>
        <v>0</v>
      </c>
      <c r="Z13" t="b">
        <f t="shared" si="5"/>
        <v>0</v>
      </c>
      <c r="AA13" t="b">
        <f t="shared" si="6"/>
        <v>0</v>
      </c>
      <c r="AB13" t="b">
        <f t="shared" si="7"/>
        <v>0</v>
      </c>
    </row>
    <row r="14" spans="1:29" hidden="1" x14ac:dyDescent="0.25">
      <c r="A14" t="s">
        <v>7</v>
      </c>
      <c r="G14" s="5">
        <f t="shared" si="0"/>
        <v>0</v>
      </c>
      <c r="H14" s="1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7">
        <f t="shared" si="3"/>
        <v>0</v>
      </c>
      <c r="W14" s="17">
        <f t="shared" si="4"/>
        <v>0</v>
      </c>
      <c r="X14" s="5">
        <f t="shared" si="1"/>
        <v>0</v>
      </c>
      <c r="Y14">
        <f t="shared" si="2"/>
        <v>0</v>
      </c>
      <c r="Z14" t="b">
        <f t="shared" si="5"/>
        <v>0</v>
      </c>
      <c r="AA14" t="b">
        <f t="shared" si="6"/>
        <v>0</v>
      </c>
      <c r="AB14" t="b">
        <f t="shared" si="7"/>
        <v>0</v>
      </c>
    </row>
    <row r="15" spans="1:29" hidden="1" x14ac:dyDescent="0.25">
      <c r="A15" t="s">
        <v>8</v>
      </c>
      <c r="G15" s="5">
        <f t="shared" si="0"/>
        <v>0</v>
      </c>
      <c r="H15" s="1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7">
        <f t="shared" si="3"/>
        <v>0</v>
      </c>
      <c r="W15" s="17">
        <f t="shared" si="4"/>
        <v>0</v>
      </c>
      <c r="X15" s="5">
        <f t="shared" si="1"/>
        <v>0</v>
      </c>
      <c r="Y15">
        <f t="shared" si="2"/>
        <v>0</v>
      </c>
      <c r="Z15" t="b">
        <f t="shared" si="5"/>
        <v>0</v>
      </c>
      <c r="AA15" t="b">
        <f t="shared" si="6"/>
        <v>0</v>
      </c>
      <c r="AB15" t="b">
        <f t="shared" si="7"/>
        <v>0</v>
      </c>
    </row>
    <row r="16" spans="1:29" hidden="1" x14ac:dyDescent="0.25">
      <c r="A16" t="s">
        <v>9</v>
      </c>
      <c r="G16" s="5">
        <f t="shared" si="0"/>
        <v>0</v>
      </c>
      <c r="H16" s="1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>
        <f t="shared" si="3"/>
        <v>0</v>
      </c>
      <c r="W16" s="17">
        <f t="shared" si="4"/>
        <v>0</v>
      </c>
      <c r="X16" s="5">
        <f t="shared" si="1"/>
        <v>0</v>
      </c>
      <c r="Y16">
        <f t="shared" si="2"/>
        <v>0</v>
      </c>
      <c r="Z16" t="b">
        <f t="shared" si="5"/>
        <v>0</v>
      </c>
      <c r="AA16" t="b">
        <f t="shared" si="6"/>
        <v>0</v>
      </c>
      <c r="AB16" t="b">
        <f t="shared" si="7"/>
        <v>0</v>
      </c>
    </row>
    <row r="17" spans="1:28" hidden="1" x14ac:dyDescent="0.25">
      <c r="A17" t="s">
        <v>10</v>
      </c>
      <c r="G17" s="5">
        <f t="shared" si="0"/>
        <v>0</v>
      </c>
      <c r="H17" s="1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>
        <f t="shared" si="3"/>
        <v>0</v>
      </c>
      <c r="W17" s="17">
        <f t="shared" si="4"/>
        <v>0</v>
      </c>
      <c r="X17" s="5">
        <f t="shared" si="1"/>
        <v>0</v>
      </c>
      <c r="Y17">
        <f t="shared" si="2"/>
        <v>0</v>
      </c>
      <c r="Z17" t="b">
        <f t="shared" si="5"/>
        <v>0</v>
      </c>
      <c r="AA17" t="b">
        <f t="shared" si="6"/>
        <v>0</v>
      </c>
      <c r="AB17" t="b">
        <f t="shared" si="7"/>
        <v>0</v>
      </c>
    </row>
    <row r="18" spans="1:28" hidden="1" x14ac:dyDescent="0.25">
      <c r="A18" t="s">
        <v>11</v>
      </c>
      <c r="G18" s="5">
        <f t="shared" si="0"/>
        <v>0</v>
      </c>
      <c r="H18" s="1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>
        <f t="shared" si="3"/>
        <v>0</v>
      </c>
      <c r="W18" s="17">
        <f t="shared" si="4"/>
        <v>0</v>
      </c>
      <c r="X18" s="5">
        <f t="shared" si="1"/>
        <v>0</v>
      </c>
      <c r="Y18">
        <f t="shared" si="2"/>
        <v>0</v>
      </c>
      <c r="Z18" t="b">
        <f t="shared" si="5"/>
        <v>0</v>
      </c>
      <c r="AA18" t="b">
        <f t="shared" si="6"/>
        <v>0</v>
      </c>
      <c r="AB18" t="b">
        <f t="shared" si="7"/>
        <v>0</v>
      </c>
    </row>
    <row r="19" spans="1:28" hidden="1" x14ac:dyDescent="0.25">
      <c r="A19" t="s">
        <v>12</v>
      </c>
      <c r="G19" s="5">
        <f t="shared" si="0"/>
        <v>0</v>
      </c>
      <c r="H19" s="1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>
        <f t="shared" si="3"/>
        <v>0</v>
      </c>
      <c r="W19" s="17">
        <f t="shared" si="4"/>
        <v>0</v>
      </c>
      <c r="X19" s="5">
        <f t="shared" si="1"/>
        <v>0</v>
      </c>
      <c r="Y19">
        <f t="shared" si="2"/>
        <v>0</v>
      </c>
      <c r="Z19" t="b">
        <f t="shared" si="5"/>
        <v>0</v>
      </c>
      <c r="AA19" t="b">
        <f t="shared" si="6"/>
        <v>0</v>
      </c>
      <c r="AB19" t="b">
        <f t="shared" si="7"/>
        <v>0</v>
      </c>
    </row>
    <row r="20" spans="1:28" x14ac:dyDescent="0.25">
      <c r="A20" t="s">
        <v>13</v>
      </c>
      <c r="C20">
        <v>49</v>
      </c>
      <c r="D20">
        <v>72</v>
      </c>
      <c r="E20">
        <v>12</v>
      </c>
      <c r="F20">
        <v>232</v>
      </c>
      <c r="G20" s="5">
        <f t="shared" si="0"/>
        <v>365</v>
      </c>
      <c r="H20" s="18">
        <v>152</v>
      </c>
      <c r="I20" s="10">
        <v>245</v>
      </c>
      <c r="J20" s="10">
        <v>220</v>
      </c>
      <c r="K20" s="10">
        <v>40</v>
      </c>
      <c r="L20" s="10">
        <v>5</v>
      </c>
      <c r="M20" s="10"/>
      <c r="N20" s="10">
        <v>145</v>
      </c>
      <c r="O20" s="10">
        <v>2</v>
      </c>
      <c r="P20" s="10">
        <v>67</v>
      </c>
      <c r="Q20" s="10">
        <v>22</v>
      </c>
      <c r="R20" s="10">
        <v>1</v>
      </c>
      <c r="S20" s="10">
        <v>64</v>
      </c>
      <c r="T20" s="10">
        <v>14</v>
      </c>
      <c r="U20" s="10">
        <v>1</v>
      </c>
      <c r="V20" s="7">
        <f t="shared" si="3"/>
        <v>978</v>
      </c>
      <c r="W20" s="17">
        <f t="shared" si="4"/>
        <v>1343</v>
      </c>
      <c r="X20" s="5">
        <f t="shared" si="1"/>
        <v>1343</v>
      </c>
      <c r="Y20">
        <f>+W20-X20</f>
        <v>0</v>
      </c>
      <c r="Z20" t="str">
        <f t="shared" si="5"/>
        <v>True</v>
      </c>
      <c r="AA20" t="str">
        <f t="shared" si="6"/>
        <v>True</v>
      </c>
      <c r="AB20" t="str">
        <f t="shared" si="7"/>
        <v>True</v>
      </c>
    </row>
    <row r="21" spans="1:28" x14ac:dyDescent="0.25">
      <c r="A21" t="s">
        <v>14</v>
      </c>
      <c r="G21" s="5">
        <f t="shared" si="0"/>
        <v>0</v>
      </c>
      <c r="H21" s="17">
        <v>11</v>
      </c>
      <c r="I21" s="5"/>
      <c r="J21" s="5">
        <v>12</v>
      </c>
      <c r="K21" s="5"/>
      <c r="L21" s="5"/>
      <c r="M21" s="5"/>
      <c r="N21" s="5">
        <v>15</v>
      </c>
      <c r="O21" s="5"/>
      <c r="P21" s="5" t="s">
        <v>270</v>
      </c>
      <c r="Q21" s="5"/>
      <c r="R21" s="5"/>
      <c r="S21" s="5"/>
      <c r="T21" s="5"/>
      <c r="U21" s="5"/>
      <c r="V21" s="7">
        <f t="shared" si="3"/>
        <v>38</v>
      </c>
      <c r="W21" s="17">
        <f t="shared" si="4"/>
        <v>38</v>
      </c>
      <c r="X21" s="5">
        <f t="shared" si="1"/>
        <v>38</v>
      </c>
      <c r="Y21">
        <f t="shared" ref="Y21:Y84" si="8">+W21-X21</f>
        <v>0</v>
      </c>
      <c r="Z21" t="b">
        <f t="shared" si="5"/>
        <v>0</v>
      </c>
      <c r="AA21" t="str">
        <f t="shared" si="6"/>
        <v>True</v>
      </c>
      <c r="AB21" t="str">
        <f t="shared" si="7"/>
        <v>True</v>
      </c>
    </row>
    <row r="22" spans="1:28" hidden="1" x14ac:dyDescent="0.25">
      <c r="A22" t="s">
        <v>15</v>
      </c>
      <c r="G22" s="5">
        <f t="shared" si="0"/>
        <v>0</v>
      </c>
      <c r="H22" s="1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>
        <f t="shared" si="3"/>
        <v>0</v>
      </c>
      <c r="W22" s="17">
        <f t="shared" si="4"/>
        <v>0</v>
      </c>
      <c r="X22" s="5">
        <f t="shared" si="1"/>
        <v>0</v>
      </c>
      <c r="Y22">
        <f t="shared" si="8"/>
        <v>0</v>
      </c>
      <c r="Z22" t="b">
        <f t="shared" si="5"/>
        <v>0</v>
      </c>
      <c r="AA22" t="b">
        <f t="shared" si="6"/>
        <v>0</v>
      </c>
      <c r="AB22" t="b">
        <f t="shared" si="7"/>
        <v>0</v>
      </c>
    </row>
    <row r="23" spans="1:28" hidden="1" x14ac:dyDescent="0.25">
      <c r="A23" t="s">
        <v>16</v>
      </c>
      <c r="G23" s="5">
        <f t="shared" si="0"/>
        <v>0</v>
      </c>
      <c r="H23" s="1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7">
        <f t="shared" si="3"/>
        <v>0</v>
      </c>
      <c r="W23" s="17">
        <f t="shared" si="4"/>
        <v>0</v>
      </c>
      <c r="X23" s="5">
        <f t="shared" si="1"/>
        <v>0</v>
      </c>
      <c r="Y23">
        <f t="shared" si="8"/>
        <v>0</v>
      </c>
      <c r="Z23" t="b">
        <f t="shared" si="5"/>
        <v>0</v>
      </c>
      <c r="AA23" t="b">
        <f t="shared" si="6"/>
        <v>0</v>
      </c>
      <c r="AB23" t="b">
        <f t="shared" si="7"/>
        <v>0</v>
      </c>
    </row>
    <row r="24" spans="1:28" hidden="1" x14ac:dyDescent="0.25">
      <c r="A24" t="s">
        <v>17</v>
      </c>
      <c r="G24" s="5">
        <f t="shared" si="0"/>
        <v>0</v>
      </c>
      <c r="H24" s="1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>
        <f t="shared" si="3"/>
        <v>0</v>
      </c>
      <c r="W24" s="17">
        <f t="shared" si="4"/>
        <v>0</v>
      </c>
      <c r="X24" s="5">
        <f t="shared" si="1"/>
        <v>0</v>
      </c>
      <c r="Y24">
        <f t="shared" si="8"/>
        <v>0</v>
      </c>
      <c r="Z24" t="b">
        <f t="shared" si="5"/>
        <v>0</v>
      </c>
      <c r="AA24" t="b">
        <f t="shared" si="6"/>
        <v>0</v>
      </c>
      <c r="AB24" t="b">
        <f t="shared" si="7"/>
        <v>0</v>
      </c>
    </row>
    <row r="25" spans="1:28" hidden="1" x14ac:dyDescent="0.25">
      <c r="A25" t="s">
        <v>18</v>
      </c>
      <c r="G25" s="5">
        <f t="shared" si="0"/>
        <v>0</v>
      </c>
      <c r="H25" s="1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>
        <f t="shared" si="3"/>
        <v>0</v>
      </c>
      <c r="W25" s="17">
        <f t="shared" si="4"/>
        <v>0</v>
      </c>
      <c r="X25" s="5">
        <f t="shared" si="1"/>
        <v>0</v>
      </c>
      <c r="Y25">
        <f t="shared" si="8"/>
        <v>0</v>
      </c>
      <c r="Z25" t="b">
        <f t="shared" si="5"/>
        <v>0</v>
      </c>
      <c r="AA25" t="b">
        <f t="shared" si="6"/>
        <v>0</v>
      </c>
      <c r="AB25" t="b">
        <f t="shared" si="7"/>
        <v>0</v>
      </c>
    </row>
    <row r="26" spans="1:28" hidden="1" x14ac:dyDescent="0.25">
      <c r="A26" t="s">
        <v>19</v>
      </c>
      <c r="G26" s="5">
        <f t="shared" si="0"/>
        <v>0</v>
      </c>
      <c r="H26" s="1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7">
        <f t="shared" si="3"/>
        <v>0</v>
      </c>
      <c r="W26" s="17">
        <f t="shared" si="4"/>
        <v>0</v>
      </c>
      <c r="X26" s="5">
        <f t="shared" si="1"/>
        <v>0</v>
      </c>
      <c r="Y26">
        <f t="shared" si="8"/>
        <v>0</v>
      </c>
      <c r="Z26" t="b">
        <f t="shared" si="5"/>
        <v>0</v>
      </c>
      <c r="AA26" t="b">
        <f t="shared" si="6"/>
        <v>0</v>
      </c>
      <c r="AB26" t="b">
        <f t="shared" si="7"/>
        <v>0</v>
      </c>
    </row>
    <row r="27" spans="1:28" hidden="1" x14ac:dyDescent="0.25">
      <c r="A27" t="s">
        <v>20</v>
      </c>
      <c r="G27" s="5">
        <f t="shared" si="0"/>
        <v>0</v>
      </c>
      <c r="H27" s="1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7">
        <f t="shared" si="3"/>
        <v>0</v>
      </c>
      <c r="W27" s="17">
        <f t="shared" si="4"/>
        <v>0</v>
      </c>
      <c r="X27" s="5">
        <f t="shared" si="1"/>
        <v>0</v>
      </c>
      <c r="Y27">
        <f t="shared" si="8"/>
        <v>0</v>
      </c>
      <c r="Z27" t="b">
        <f t="shared" si="5"/>
        <v>0</v>
      </c>
      <c r="AA27" t="b">
        <f t="shared" si="6"/>
        <v>0</v>
      </c>
      <c r="AB27" t="b">
        <f t="shared" si="7"/>
        <v>0</v>
      </c>
    </row>
    <row r="28" spans="1:28" hidden="1" x14ac:dyDescent="0.25">
      <c r="A28" t="s">
        <v>21</v>
      </c>
      <c r="G28" s="5">
        <f t="shared" si="0"/>
        <v>0</v>
      </c>
      <c r="H28" s="1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7">
        <f t="shared" si="3"/>
        <v>0</v>
      </c>
      <c r="W28" s="17">
        <f t="shared" si="4"/>
        <v>0</v>
      </c>
      <c r="X28" s="5">
        <f t="shared" si="1"/>
        <v>0</v>
      </c>
      <c r="Y28">
        <f t="shared" si="8"/>
        <v>0</v>
      </c>
      <c r="Z28" t="b">
        <f t="shared" si="5"/>
        <v>0</v>
      </c>
      <c r="AA28" t="b">
        <f t="shared" si="6"/>
        <v>0</v>
      </c>
      <c r="AB28" t="b">
        <f t="shared" si="7"/>
        <v>0</v>
      </c>
    </row>
    <row r="29" spans="1:28" hidden="1" x14ac:dyDescent="0.25">
      <c r="A29" t="s">
        <v>22</v>
      </c>
      <c r="G29" s="5">
        <f t="shared" si="0"/>
        <v>0</v>
      </c>
      <c r="H29" s="1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7">
        <f t="shared" si="3"/>
        <v>0</v>
      </c>
      <c r="W29" s="17">
        <f t="shared" si="4"/>
        <v>0</v>
      </c>
      <c r="X29" s="5">
        <f t="shared" si="1"/>
        <v>0</v>
      </c>
      <c r="Y29">
        <f t="shared" si="8"/>
        <v>0</v>
      </c>
      <c r="Z29" t="b">
        <f t="shared" si="5"/>
        <v>0</v>
      </c>
      <c r="AA29" t="b">
        <f t="shared" si="6"/>
        <v>0</v>
      </c>
      <c r="AB29" t="b">
        <f t="shared" si="7"/>
        <v>0</v>
      </c>
    </row>
    <row r="30" spans="1:28" hidden="1" x14ac:dyDescent="0.25">
      <c r="A30" t="s">
        <v>23</v>
      </c>
      <c r="G30" s="5">
        <f t="shared" si="0"/>
        <v>0</v>
      </c>
      <c r="H30" s="1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">
        <f t="shared" si="3"/>
        <v>0</v>
      </c>
      <c r="W30" s="17">
        <f t="shared" si="4"/>
        <v>0</v>
      </c>
      <c r="X30" s="5">
        <f t="shared" si="1"/>
        <v>0</v>
      </c>
      <c r="Y30">
        <f t="shared" si="8"/>
        <v>0</v>
      </c>
      <c r="Z30" t="b">
        <f t="shared" si="5"/>
        <v>0</v>
      </c>
      <c r="AA30" t="b">
        <f t="shared" si="6"/>
        <v>0</v>
      </c>
      <c r="AB30" t="b">
        <f t="shared" si="7"/>
        <v>0</v>
      </c>
    </row>
    <row r="31" spans="1:28" x14ac:dyDescent="0.25">
      <c r="A31" s="53" t="s">
        <v>271</v>
      </c>
      <c r="G31" s="5">
        <f t="shared" si="0"/>
        <v>0</v>
      </c>
      <c r="H31" s="17">
        <v>30</v>
      </c>
      <c r="I31" s="5">
        <v>4</v>
      </c>
      <c r="J31" s="5">
        <v>3</v>
      </c>
      <c r="K31" s="10">
        <v>3</v>
      </c>
      <c r="L31" s="10">
        <v>5</v>
      </c>
      <c r="M31" s="5"/>
      <c r="N31" s="10">
        <v>1</v>
      </c>
      <c r="O31" s="10">
        <v>1</v>
      </c>
      <c r="P31" s="10">
        <v>3</v>
      </c>
      <c r="Q31" s="10">
        <v>3</v>
      </c>
      <c r="R31" s="10">
        <v>4</v>
      </c>
      <c r="S31" s="5"/>
      <c r="T31" s="10">
        <v>2</v>
      </c>
      <c r="U31" s="10">
        <v>3</v>
      </c>
      <c r="V31" s="54">
        <v>30</v>
      </c>
      <c r="W31" s="55">
        <f t="shared" si="4"/>
        <v>30</v>
      </c>
      <c r="X31" s="56">
        <f t="shared" si="1"/>
        <v>62</v>
      </c>
      <c r="Y31" s="53">
        <f t="shared" si="8"/>
        <v>-32</v>
      </c>
      <c r="Z31" t="b">
        <f t="shared" si="5"/>
        <v>0</v>
      </c>
      <c r="AA31" t="str">
        <f t="shared" si="6"/>
        <v>True</v>
      </c>
      <c r="AB31" t="str">
        <f t="shared" si="7"/>
        <v>True</v>
      </c>
    </row>
    <row r="32" spans="1:28" x14ac:dyDescent="0.25">
      <c r="A32" s="48" t="s">
        <v>268</v>
      </c>
      <c r="G32" s="5">
        <f t="shared" si="0"/>
        <v>0</v>
      </c>
      <c r="H32" s="17">
        <v>6</v>
      </c>
      <c r="I32" s="5">
        <v>4</v>
      </c>
      <c r="J32" s="5">
        <v>13</v>
      </c>
      <c r="K32" s="5">
        <v>12</v>
      </c>
      <c r="L32" s="10">
        <v>12</v>
      </c>
      <c r="M32" s="10">
        <v>11</v>
      </c>
      <c r="N32" s="10">
        <v>2</v>
      </c>
      <c r="O32" s="10">
        <v>4</v>
      </c>
      <c r="P32" s="5"/>
      <c r="Q32" s="10">
        <v>6</v>
      </c>
      <c r="R32" s="10">
        <v>9</v>
      </c>
      <c r="S32" s="5"/>
      <c r="T32" s="10">
        <v>4</v>
      </c>
      <c r="U32" s="10">
        <v>9</v>
      </c>
      <c r="V32" s="47">
        <v>20</v>
      </c>
      <c r="W32" s="51">
        <f t="shared" si="4"/>
        <v>20</v>
      </c>
      <c r="X32" s="51">
        <f t="shared" si="1"/>
        <v>92</v>
      </c>
      <c r="Y32" s="51">
        <f t="shared" si="8"/>
        <v>-72</v>
      </c>
      <c r="Z32" t="b">
        <f t="shared" si="5"/>
        <v>0</v>
      </c>
      <c r="AA32" t="str">
        <f t="shared" si="6"/>
        <v>True</v>
      </c>
      <c r="AB32" t="str">
        <f t="shared" si="7"/>
        <v>True</v>
      </c>
    </row>
    <row r="33" spans="1:28" hidden="1" x14ac:dyDescent="0.25">
      <c r="A33" t="s">
        <v>24</v>
      </c>
      <c r="G33" s="5">
        <f t="shared" si="0"/>
        <v>0</v>
      </c>
      <c r="H33" s="1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7">
        <f t="shared" si="3"/>
        <v>0</v>
      </c>
      <c r="W33" s="17">
        <f t="shared" si="4"/>
        <v>0</v>
      </c>
      <c r="X33" s="5">
        <f t="shared" si="1"/>
        <v>0</v>
      </c>
      <c r="Y33">
        <f t="shared" si="8"/>
        <v>0</v>
      </c>
      <c r="Z33" t="b">
        <f t="shared" si="5"/>
        <v>0</v>
      </c>
      <c r="AA33" t="b">
        <f t="shared" si="6"/>
        <v>0</v>
      </c>
      <c r="AB33" t="b">
        <f t="shared" si="7"/>
        <v>0</v>
      </c>
    </row>
    <row r="34" spans="1:28" x14ac:dyDescent="0.25">
      <c r="A34" t="s">
        <v>25</v>
      </c>
      <c r="C34">
        <v>1</v>
      </c>
      <c r="G34" s="5">
        <f t="shared" si="0"/>
        <v>1</v>
      </c>
      <c r="H34" s="17">
        <v>1</v>
      </c>
      <c r="I34" s="5">
        <v>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7">
        <f t="shared" si="3"/>
        <v>2</v>
      </c>
      <c r="W34" s="17">
        <f t="shared" si="4"/>
        <v>3</v>
      </c>
      <c r="X34" s="5">
        <f t="shared" si="1"/>
        <v>3</v>
      </c>
      <c r="Y34">
        <f t="shared" si="8"/>
        <v>0</v>
      </c>
      <c r="Z34" t="str">
        <f t="shared" si="5"/>
        <v>True</v>
      </c>
      <c r="AA34" t="str">
        <f t="shared" si="6"/>
        <v>True</v>
      </c>
      <c r="AB34" t="str">
        <f t="shared" si="7"/>
        <v>True</v>
      </c>
    </row>
    <row r="35" spans="1:28" hidden="1" x14ac:dyDescent="0.25">
      <c r="A35" t="s">
        <v>26</v>
      </c>
      <c r="G35" s="5">
        <f t="shared" si="0"/>
        <v>0</v>
      </c>
      <c r="H35" s="1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7">
        <f t="shared" si="3"/>
        <v>0</v>
      </c>
      <c r="W35" s="17">
        <f t="shared" si="4"/>
        <v>0</v>
      </c>
      <c r="X35" s="5">
        <f t="shared" si="1"/>
        <v>0</v>
      </c>
      <c r="Y35">
        <f t="shared" si="8"/>
        <v>0</v>
      </c>
      <c r="Z35" t="b">
        <f t="shared" si="5"/>
        <v>0</v>
      </c>
      <c r="AA35" t="b">
        <f t="shared" si="6"/>
        <v>0</v>
      </c>
      <c r="AB35" t="b">
        <f t="shared" si="7"/>
        <v>0</v>
      </c>
    </row>
    <row r="36" spans="1:28" x14ac:dyDescent="0.25">
      <c r="A36" t="s">
        <v>27</v>
      </c>
      <c r="B36">
        <v>1</v>
      </c>
      <c r="C36">
        <v>1</v>
      </c>
      <c r="G36" s="5">
        <f t="shared" si="0"/>
        <v>2</v>
      </c>
      <c r="H36" s="1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7">
        <f t="shared" si="3"/>
        <v>0</v>
      </c>
      <c r="W36" s="17">
        <f t="shared" si="4"/>
        <v>2</v>
      </c>
      <c r="X36" s="5">
        <f t="shared" si="1"/>
        <v>2</v>
      </c>
      <c r="Y36">
        <f t="shared" si="8"/>
        <v>0</v>
      </c>
      <c r="Z36" t="str">
        <f t="shared" si="5"/>
        <v>True</v>
      </c>
      <c r="AA36" t="b">
        <f t="shared" si="6"/>
        <v>0</v>
      </c>
      <c r="AB36" t="str">
        <f t="shared" si="7"/>
        <v>True</v>
      </c>
    </row>
    <row r="37" spans="1:28" x14ac:dyDescent="0.25">
      <c r="A37" t="s">
        <v>28</v>
      </c>
      <c r="B37">
        <v>1</v>
      </c>
      <c r="C37">
        <v>1</v>
      </c>
      <c r="E37">
        <v>1</v>
      </c>
      <c r="G37" s="5">
        <f t="shared" si="0"/>
        <v>3</v>
      </c>
      <c r="H37" s="17"/>
      <c r="I37" s="5">
        <v>2</v>
      </c>
      <c r="J37" s="5"/>
      <c r="K37" s="5"/>
      <c r="L37" s="5"/>
      <c r="M37" s="5">
        <v>1</v>
      </c>
      <c r="N37" s="5">
        <v>2</v>
      </c>
      <c r="O37" s="5"/>
      <c r="P37" s="5"/>
      <c r="Q37" s="5"/>
      <c r="R37" s="5"/>
      <c r="S37" s="5">
        <v>1</v>
      </c>
      <c r="T37" s="5"/>
      <c r="U37" s="5">
        <v>2</v>
      </c>
      <c r="V37" s="7">
        <f t="shared" si="3"/>
        <v>8</v>
      </c>
      <c r="W37" s="17">
        <f t="shared" si="4"/>
        <v>11</v>
      </c>
      <c r="X37" s="5">
        <f t="shared" si="1"/>
        <v>11</v>
      </c>
      <c r="Y37">
        <f t="shared" si="8"/>
        <v>0</v>
      </c>
      <c r="Z37" t="str">
        <f t="shared" si="5"/>
        <v>True</v>
      </c>
      <c r="AA37" t="str">
        <f t="shared" si="6"/>
        <v>True</v>
      </c>
      <c r="AB37" t="str">
        <f t="shared" si="7"/>
        <v>True</v>
      </c>
    </row>
    <row r="38" spans="1:28" x14ac:dyDescent="0.25">
      <c r="A38" t="s">
        <v>29</v>
      </c>
      <c r="B38">
        <v>2</v>
      </c>
      <c r="C38">
        <v>2</v>
      </c>
      <c r="D38">
        <v>2</v>
      </c>
      <c r="F38">
        <v>1</v>
      </c>
      <c r="G38" s="5">
        <f t="shared" ref="G38:G69" si="9">SUM(B38:F38)</f>
        <v>7</v>
      </c>
      <c r="H38" s="17">
        <v>2</v>
      </c>
      <c r="I38" s="10">
        <v>1</v>
      </c>
      <c r="J38" s="10">
        <v>2</v>
      </c>
      <c r="K38" s="10">
        <v>2</v>
      </c>
      <c r="L38" s="5"/>
      <c r="M38" s="5"/>
      <c r="N38" s="10">
        <v>1</v>
      </c>
      <c r="O38" s="5"/>
      <c r="P38" s="5">
        <v>1</v>
      </c>
      <c r="Q38" s="5">
        <v>1</v>
      </c>
      <c r="R38" s="5"/>
      <c r="S38" s="10">
        <v>1</v>
      </c>
      <c r="T38" s="10">
        <v>1</v>
      </c>
      <c r="U38" s="5"/>
      <c r="V38" s="7">
        <f t="shared" si="3"/>
        <v>12</v>
      </c>
      <c r="W38" s="17">
        <f t="shared" si="4"/>
        <v>19</v>
      </c>
      <c r="X38" s="5">
        <f t="shared" ref="X38:X69" si="10">SUM(H38:U38,B38:F38)</f>
        <v>19</v>
      </c>
      <c r="Y38">
        <f t="shared" si="8"/>
        <v>0</v>
      </c>
      <c r="Z38" t="str">
        <f t="shared" si="5"/>
        <v>True</v>
      </c>
      <c r="AA38" t="str">
        <f t="shared" si="6"/>
        <v>True</v>
      </c>
      <c r="AB38" t="str">
        <f t="shared" si="7"/>
        <v>True</v>
      </c>
    </row>
    <row r="39" spans="1:28" hidden="1" x14ac:dyDescent="0.25">
      <c r="A39" t="s">
        <v>30</v>
      </c>
      <c r="G39" s="5">
        <f t="shared" si="9"/>
        <v>0</v>
      </c>
      <c r="H39" s="1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7">
        <f t="shared" si="3"/>
        <v>0</v>
      </c>
      <c r="W39" s="17">
        <f t="shared" si="4"/>
        <v>0</v>
      </c>
      <c r="X39" s="5">
        <f t="shared" si="10"/>
        <v>0</v>
      </c>
      <c r="Y39">
        <f t="shared" si="8"/>
        <v>0</v>
      </c>
    </row>
    <row r="40" spans="1:28" x14ac:dyDescent="0.25">
      <c r="A40" t="s">
        <v>31</v>
      </c>
      <c r="G40" s="5">
        <f t="shared" si="9"/>
        <v>0</v>
      </c>
      <c r="H40" s="17">
        <v>3</v>
      </c>
      <c r="I40" s="5"/>
      <c r="J40" s="5">
        <v>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7">
        <f t="shared" si="3"/>
        <v>4</v>
      </c>
      <c r="W40" s="17">
        <f t="shared" si="4"/>
        <v>4</v>
      </c>
      <c r="X40" s="5">
        <f t="shared" si="10"/>
        <v>4</v>
      </c>
      <c r="Y40">
        <f t="shared" si="8"/>
        <v>0</v>
      </c>
      <c r="Z40" t="b">
        <f t="shared" si="5"/>
        <v>0</v>
      </c>
      <c r="AA40" t="str">
        <f t="shared" si="6"/>
        <v>True</v>
      </c>
      <c r="AB40" t="str">
        <f t="shared" si="7"/>
        <v>True</v>
      </c>
    </row>
    <row r="41" spans="1:28" x14ac:dyDescent="0.25">
      <c r="A41" t="s">
        <v>189</v>
      </c>
      <c r="B41">
        <v>11</v>
      </c>
      <c r="C41">
        <v>4</v>
      </c>
      <c r="D41">
        <v>7</v>
      </c>
      <c r="E41">
        <v>6</v>
      </c>
      <c r="F41">
        <v>1</v>
      </c>
      <c r="G41" s="5">
        <f t="shared" si="9"/>
        <v>29</v>
      </c>
      <c r="H41" s="17">
        <v>5</v>
      </c>
      <c r="I41" s="10">
        <v>6</v>
      </c>
      <c r="J41" s="10">
        <v>2</v>
      </c>
      <c r="K41" s="10">
        <v>2</v>
      </c>
      <c r="L41" s="10">
        <v>2</v>
      </c>
      <c r="M41" s="5"/>
      <c r="N41" s="10">
        <v>2</v>
      </c>
      <c r="O41" s="5"/>
      <c r="P41" s="10">
        <v>5</v>
      </c>
      <c r="Q41" s="10">
        <v>1</v>
      </c>
      <c r="R41" s="10">
        <v>1</v>
      </c>
      <c r="S41" s="5"/>
      <c r="T41" s="10">
        <v>1</v>
      </c>
      <c r="U41" s="10">
        <v>2</v>
      </c>
      <c r="V41" s="7">
        <f t="shared" si="3"/>
        <v>29</v>
      </c>
      <c r="W41" s="17">
        <f t="shared" si="4"/>
        <v>58</v>
      </c>
      <c r="X41" s="5">
        <f t="shared" si="10"/>
        <v>58</v>
      </c>
      <c r="Y41">
        <f t="shared" si="8"/>
        <v>0</v>
      </c>
      <c r="Z41" t="str">
        <f t="shared" si="5"/>
        <v>True</v>
      </c>
      <c r="AA41" t="str">
        <f t="shared" si="6"/>
        <v>True</v>
      </c>
      <c r="AB41" t="str">
        <f t="shared" si="7"/>
        <v>True</v>
      </c>
    </row>
    <row r="42" spans="1:28" hidden="1" x14ac:dyDescent="0.25">
      <c r="A42" t="s">
        <v>32</v>
      </c>
      <c r="G42" s="5">
        <f t="shared" si="9"/>
        <v>0</v>
      </c>
      <c r="H42" s="1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7">
        <f t="shared" si="3"/>
        <v>0</v>
      </c>
      <c r="W42" s="17">
        <f t="shared" si="4"/>
        <v>0</v>
      </c>
      <c r="X42" s="5">
        <f t="shared" si="10"/>
        <v>0</v>
      </c>
      <c r="Y42">
        <f t="shared" si="8"/>
        <v>0</v>
      </c>
      <c r="Z42" t="b">
        <f t="shared" si="5"/>
        <v>0</v>
      </c>
      <c r="AA42" t="b">
        <f t="shared" si="6"/>
        <v>0</v>
      </c>
      <c r="AB42" t="b">
        <f t="shared" si="7"/>
        <v>0</v>
      </c>
    </row>
    <row r="43" spans="1:28" x14ac:dyDescent="0.25">
      <c r="A43" t="s">
        <v>33</v>
      </c>
      <c r="C43">
        <v>2</v>
      </c>
      <c r="D43">
        <v>3</v>
      </c>
      <c r="E43">
        <v>6</v>
      </c>
      <c r="G43" s="5">
        <f t="shared" si="9"/>
        <v>11</v>
      </c>
      <c r="H43" s="17">
        <v>1</v>
      </c>
      <c r="I43" s="5"/>
      <c r="J43" s="19"/>
      <c r="K43" s="5"/>
      <c r="L43" s="5"/>
      <c r="M43" s="5"/>
      <c r="N43" s="5">
        <v>1</v>
      </c>
      <c r="O43" s="5"/>
      <c r="P43" s="5"/>
      <c r="Q43" s="5"/>
      <c r="R43" s="5"/>
      <c r="S43" s="5"/>
      <c r="T43" s="5"/>
      <c r="U43" s="5"/>
      <c r="V43" s="7">
        <f t="shared" si="3"/>
        <v>2</v>
      </c>
      <c r="W43" s="17">
        <f t="shared" si="4"/>
        <v>13</v>
      </c>
      <c r="X43" s="5">
        <f t="shared" si="10"/>
        <v>13</v>
      </c>
      <c r="Y43">
        <f t="shared" si="8"/>
        <v>0</v>
      </c>
      <c r="Z43" t="str">
        <f t="shared" si="5"/>
        <v>True</v>
      </c>
      <c r="AA43" t="str">
        <f t="shared" si="6"/>
        <v>True</v>
      </c>
      <c r="AB43" t="str">
        <f t="shared" si="7"/>
        <v>True</v>
      </c>
    </row>
    <row r="44" spans="1:28" hidden="1" x14ac:dyDescent="0.25">
      <c r="A44" t="s">
        <v>36</v>
      </c>
      <c r="G44" s="5">
        <f t="shared" si="9"/>
        <v>0</v>
      </c>
      <c r="H44" s="1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7">
        <f t="shared" si="3"/>
        <v>0</v>
      </c>
      <c r="W44" s="17">
        <f t="shared" si="4"/>
        <v>0</v>
      </c>
      <c r="X44" s="5">
        <f t="shared" si="10"/>
        <v>0</v>
      </c>
      <c r="Y44">
        <f t="shared" si="8"/>
        <v>0</v>
      </c>
      <c r="Z44" t="b">
        <f t="shared" si="5"/>
        <v>0</v>
      </c>
      <c r="AA44" t="b">
        <f t="shared" si="6"/>
        <v>0</v>
      </c>
      <c r="AB44" t="b">
        <f t="shared" si="7"/>
        <v>0</v>
      </c>
    </row>
    <row r="45" spans="1:28" hidden="1" x14ac:dyDescent="0.25">
      <c r="A45" t="s">
        <v>35</v>
      </c>
      <c r="G45" s="5">
        <f t="shared" si="9"/>
        <v>0</v>
      </c>
      <c r="H45" s="1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7">
        <f t="shared" si="3"/>
        <v>0</v>
      </c>
      <c r="W45" s="17">
        <f t="shared" si="4"/>
        <v>0</v>
      </c>
      <c r="X45" s="5">
        <f t="shared" si="10"/>
        <v>0</v>
      </c>
      <c r="Y45">
        <f t="shared" si="8"/>
        <v>0</v>
      </c>
      <c r="Z45" t="b">
        <f t="shared" si="5"/>
        <v>0</v>
      </c>
      <c r="AA45" t="b">
        <f t="shared" si="6"/>
        <v>0</v>
      </c>
      <c r="AB45" t="b">
        <f t="shared" si="7"/>
        <v>0</v>
      </c>
    </row>
    <row r="46" spans="1:28" hidden="1" x14ac:dyDescent="0.25">
      <c r="A46" t="s">
        <v>37</v>
      </c>
      <c r="G46" s="5">
        <f t="shared" si="9"/>
        <v>0</v>
      </c>
      <c r="H46" s="1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7">
        <f t="shared" si="3"/>
        <v>0</v>
      </c>
      <c r="W46" s="17">
        <f t="shared" si="4"/>
        <v>0</v>
      </c>
      <c r="X46" s="5">
        <f t="shared" si="10"/>
        <v>0</v>
      </c>
      <c r="Y46">
        <f t="shared" si="8"/>
        <v>0</v>
      </c>
      <c r="Z46" t="b">
        <f t="shared" si="5"/>
        <v>0</v>
      </c>
      <c r="AA46" t="b">
        <f t="shared" si="6"/>
        <v>0</v>
      </c>
      <c r="AB46" t="b">
        <f t="shared" si="7"/>
        <v>0</v>
      </c>
    </row>
    <row r="47" spans="1:28" x14ac:dyDescent="0.25">
      <c r="A47" t="s">
        <v>38</v>
      </c>
      <c r="F47">
        <v>1</v>
      </c>
      <c r="G47" s="5">
        <f t="shared" si="9"/>
        <v>1</v>
      </c>
      <c r="H47" s="1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7">
        <f t="shared" si="3"/>
        <v>0</v>
      </c>
      <c r="W47" s="17">
        <f t="shared" si="4"/>
        <v>1</v>
      </c>
      <c r="X47" s="5">
        <f t="shared" si="10"/>
        <v>1</v>
      </c>
      <c r="Y47">
        <f t="shared" si="8"/>
        <v>0</v>
      </c>
      <c r="Z47" t="str">
        <f t="shared" si="5"/>
        <v>True</v>
      </c>
      <c r="AA47" t="b">
        <f t="shared" si="6"/>
        <v>0</v>
      </c>
      <c r="AB47" t="str">
        <f t="shared" si="7"/>
        <v>True</v>
      </c>
    </row>
    <row r="48" spans="1:28" x14ac:dyDescent="0.25">
      <c r="A48" t="s">
        <v>39</v>
      </c>
      <c r="B48">
        <v>1</v>
      </c>
      <c r="D48">
        <v>8</v>
      </c>
      <c r="G48" s="5">
        <f t="shared" si="9"/>
        <v>9</v>
      </c>
      <c r="H48" s="1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7">
        <f t="shared" si="3"/>
        <v>0</v>
      </c>
      <c r="W48" s="17">
        <f t="shared" si="4"/>
        <v>9</v>
      </c>
      <c r="X48" s="5">
        <f t="shared" si="10"/>
        <v>9</v>
      </c>
      <c r="Y48">
        <f t="shared" si="8"/>
        <v>0</v>
      </c>
      <c r="Z48" t="str">
        <f t="shared" si="5"/>
        <v>True</v>
      </c>
      <c r="AA48" t="b">
        <f t="shared" si="6"/>
        <v>0</v>
      </c>
      <c r="AB48" t="str">
        <f t="shared" si="7"/>
        <v>True</v>
      </c>
    </row>
    <row r="49" spans="1:28" hidden="1" x14ac:dyDescent="0.25">
      <c r="A49" t="s">
        <v>40</v>
      </c>
      <c r="G49" s="5">
        <f t="shared" si="9"/>
        <v>0</v>
      </c>
      <c r="H49" s="1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7">
        <f t="shared" si="3"/>
        <v>0</v>
      </c>
      <c r="W49" s="17">
        <f t="shared" si="4"/>
        <v>0</v>
      </c>
      <c r="X49" s="5">
        <f t="shared" si="10"/>
        <v>0</v>
      </c>
      <c r="Y49">
        <f t="shared" si="8"/>
        <v>0</v>
      </c>
      <c r="Z49" t="b">
        <f t="shared" si="5"/>
        <v>0</v>
      </c>
      <c r="AA49" t="b">
        <f t="shared" si="6"/>
        <v>0</v>
      </c>
      <c r="AB49" t="b">
        <f t="shared" si="7"/>
        <v>0</v>
      </c>
    </row>
    <row r="50" spans="1:28" x14ac:dyDescent="0.25">
      <c r="A50" t="s">
        <v>41</v>
      </c>
      <c r="D50">
        <v>2</v>
      </c>
      <c r="G50" s="5">
        <f t="shared" si="9"/>
        <v>2</v>
      </c>
      <c r="H50" s="1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7">
        <f t="shared" si="3"/>
        <v>0</v>
      </c>
      <c r="W50" s="17">
        <f t="shared" si="4"/>
        <v>2</v>
      </c>
      <c r="X50" s="5">
        <f t="shared" si="10"/>
        <v>2</v>
      </c>
      <c r="Y50">
        <f t="shared" si="8"/>
        <v>0</v>
      </c>
      <c r="Z50" t="str">
        <f t="shared" si="5"/>
        <v>True</v>
      </c>
      <c r="AA50" t="b">
        <f t="shared" si="6"/>
        <v>0</v>
      </c>
      <c r="AB50" t="str">
        <f t="shared" si="7"/>
        <v>True</v>
      </c>
    </row>
    <row r="51" spans="1:28" hidden="1" x14ac:dyDescent="0.25">
      <c r="A51" t="s">
        <v>243</v>
      </c>
      <c r="G51" s="5">
        <f t="shared" si="9"/>
        <v>0</v>
      </c>
      <c r="H51" s="1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7">
        <f t="shared" si="3"/>
        <v>0</v>
      </c>
      <c r="W51" s="17">
        <f t="shared" si="4"/>
        <v>0</v>
      </c>
      <c r="X51" s="5">
        <f t="shared" si="10"/>
        <v>0</v>
      </c>
      <c r="Y51">
        <f t="shared" si="8"/>
        <v>0</v>
      </c>
      <c r="Z51" t="b">
        <f t="shared" si="5"/>
        <v>0</v>
      </c>
      <c r="AA51" t="b">
        <f t="shared" si="6"/>
        <v>0</v>
      </c>
      <c r="AB51" t="b">
        <f t="shared" si="7"/>
        <v>0</v>
      </c>
    </row>
    <row r="52" spans="1:28" hidden="1" x14ac:dyDescent="0.25">
      <c r="A52" t="s">
        <v>42</v>
      </c>
      <c r="G52" s="5">
        <f t="shared" si="9"/>
        <v>0</v>
      </c>
      <c r="H52" s="1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7">
        <f t="shared" si="3"/>
        <v>0</v>
      </c>
      <c r="W52" s="17">
        <f t="shared" si="4"/>
        <v>0</v>
      </c>
      <c r="X52" s="5">
        <f t="shared" si="10"/>
        <v>0</v>
      </c>
      <c r="Y52">
        <f t="shared" si="8"/>
        <v>0</v>
      </c>
      <c r="Z52" t="b">
        <f t="shared" si="5"/>
        <v>0</v>
      </c>
      <c r="AA52" t="b">
        <f t="shared" si="6"/>
        <v>0</v>
      </c>
      <c r="AB52" t="b">
        <f t="shared" si="7"/>
        <v>0</v>
      </c>
    </row>
    <row r="53" spans="1:28" hidden="1" x14ac:dyDescent="0.25">
      <c r="A53" t="s">
        <v>43</v>
      </c>
      <c r="G53" s="5">
        <f t="shared" si="9"/>
        <v>0</v>
      </c>
      <c r="H53" s="1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7">
        <f t="shared" si="3"/>
        <v>0</v>
      </c>
      <c r="W53" s="17">
        <f t="shared" si="4"/>
        <v>0</v>
      </c>
      <c r="X53" s="5">
        <f t="shared" si="10"/>
        <v>0</v>
      </c>
      <c r="Y53">
        <f t="shared" si="8"/>
        <v>0</v>
      </c>
      <c r="Z53" t="b">
        <f t="shared" si="5"/>
        <v>0</v>
      </c>
      <c r="AA53" t="b">
        <f t="shared" si="6"/>
        <v>0</v>
      </c>
      <c r="AB53" t="b">
        <f t="shared" si="7"/>
        <v>0</v>
      </c>
    </row>
    <row r="54" spans="1:28" x14ac:dyDescent="0.25">
      <c r="A54" t="s">
        <v>44</v>
      </c>
      <c r="B54">
        <v>1</v>
      </c>
      <c r="D54">
        <v>1</v>
      </c>
      <c r="F54" s="40"/>
      <c r="G54" s="5">
        <f>SUM(B54:F54)</f>
        <v>2</v>
      </c>
      <c r="H54" s="1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7">
        <f t="shared" si="3"/>
        <v>0</v>
      </c>
      <c r="W54" s="17">
        <f t="shared" si="4"/>
        <v>2</v>
      </c>
      <c r="X54" s="5">
        <f>SUM(H54:U54,B54:F54)</f>
        <v>2</v>
      </c>
      <c r="Y54">
        <f t="shared" si="8"/>
        <v>0</v>
      </c>
      <c r="Z54" t="str">
        <f t="shared" si="5"/>
        <v>True</v>
      </c>
      <c r="AA54" t="b">
        <f t="shared" si="6"/>
        <v>0</v>
      </c>
      <c r="AB54" t="str">
        <f t="shared" si="7"/>
        <v>True</v>
      </c>
    </row>
    <row r="55" spans="1:28" hidden="1" x14ac:dyDescent="0.25">
      <c r="A55" t="s">
        <v>45</v>
      </c>
      <c r="G55" s="5">
        <f t="shared" si="9"/>
        <v>0</v>
      </c>
      <c r="H55" s="1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7">
        <f t="shared" si="3"/>
        <v>0</v>
      </c>
      <c r="W55" s="17">
        <f t="shared" si="4"/>
        <v>0</v>
      </c>
      <c r="X55" s="5">
        <f t="shared" si="10"/>
        <v>0</v>
      </c>
      <c r="Y55">
        <f t="shared" si="8"/>
        <v>0</v>
      </c>
      <c r="Z55" t="b">
        <f t="shared" si="5"/>
        <v>0</v>
      </c>
      <c r="AA55" t="b">
        <f t="shared" si="6"/>
        <v>0</v>
      </c>
      <c r="AB55" t="b">
        <f t="shared" si="7"/>
        <v>0</v>
      </c>
    </row>
    <row r="56" spans="1:28" hidden="1" x14ac:dyDescent="0.25">
      <c r="A56" t="s">
        <v>46</v>
      </c>
      <c r="G56" s="5">
        <f t="shared" si="9"/>
        <v>0</v>
      </c>
      <c r="H56" s="1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7">
        <f t="shared" si="3"/>
        <v>0</v>
      </c>
      <c r="W56" s="17">
        <f t="shared" si="4"/>
        <v>0</v>
      </c>
      <c r="X56" s="5">
        <f t="shared" si="10"/>
        <v>0</v>
      </c>
      <c r="Y56">
        <f t="shared" si="8"/>
        <v>0</v>
      </c>
      <c r="Z56" t="b">
        <f t="shared" si="5"/>
        <v>0</v>
      </c>
      <c r="AA56" t="b">
        <f t="shared" si="6"/>
        <v>0</v>
      </c>
      <c r="AB56" t="b">
        <f t="shared" si="7"/>
        <v>0</v>
      </c>
    </row>
    <row r="57" spans="1:28" hidden="1" x14ac:dyDescent="0.25">
      <c r="A57" t="s">
        <v>47</v>
      </c>
      <c r="G57" s="5">
        <f t="shared" si="9"/>
        <v>0</v>
      </c>
      <c r="H57" s="1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7">
        <f t="shared" si="3"/>
        <v>0</v>
      </c>
      <c r="W57" s="17">
        <f t="shared" si="4"/>
        <v>0</v>
      </c>
      <c r="X57" s="5">
        <f t="shared" si="10"/>
        <v>0</v>
      </c>
      <c r="Y57">
        <f t="shared" si="8"/>
        <v>0</v>
      </c>
      <c r="Z57" t="b">
        <f t="shared" si="5"/>
        <v>0</v>
      </c>
      <c r="AA57" t="b">
        <f t="shared" si="6"/>
        <v>0</v>
      </c>
      <c r="AB57" t="b">
        <f t="shared" si="7"/>
        <v>0</v>
      </c>
    </row>
    <row r="58" spans="1:28" hidden="1" x14ac:dyDescent="0.25">
      <c r="A58" t="s">
        <v>48</v>
      </c>
      <c r="G58" s="5">
        <f t="shared" si="9"/>
        <v>0</v>
      </c>
      <c r="H58" s="1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7">
        <f t="shared" si="3"/>
        <v>0</v>
      </c>
      <c r="W58" s="17">
        <f t="shared" si="4"/>
        <v>0</v>
      </c>
      <c r="X58" s="5">
        <f t="shared" si="10"/>
        <v>0</v>
      </c>
      <c r="Y58">
        <f t="shared" si="8"/>
        <v>0</v>
      </c>
    </row>
    <row r="59" spans="1:28" x14ac:dyDescent="0.25">
      <c r="A59" t="s">
        <v>49</v>
      </c>
      <c r="B59">
        <v>52</v>
      </c>
      <c r="F59">
        <v>4</v>
      </c>
      <c r="G59" s="5">
        <f t="shared" si="9"/>
        <v>56</v>
      </c>
      <c r="H59" s="17"/>
      <c r="I59" s="5"/>
      <c r="J59" s="5"/>
      <c r="K59" s="5">
        <v>8</v>
      </c>
      <c r="L59" s="5">
        <v>2</v>
      </c>
      <c r="M59" s="5"/>
      <c r="N59" s="5"/>
      <c r="O59" s="5">
        <v>2</v>
      </c>
      <c r="P59" s="5"/>
      <c r="Q59" s="5"/>
      <c r="R59" s="5"/>
      <c r="S59" s="5"/>
      <c r="T59" s="5"/>
      <c r="U59" s="5"/>
      <c r="V59" s="7">
        <f t="shared" si="3"/>
        <v>12</v>
      </c>
      <c r="W59" s="17">
        <f t="shared" si="4"/>
        <v>68</v>
      </c>
      <c r="X59" s="5">
        <f t="shared" si="10"/>
        <v>68</v>
      </c>
      <c r="Y59">
        <f t="shared" si="8"/>
        <v>0</v>
      </c>
      <c r="Z59" t="str">
        <f t="shared" si="5"/>
        <v>True</v>
      </c>
      <c r="AA59" t="str">
        <f t="shared" si="6"/>
        <v>True</v>
      </c>
      <c r="AB59" t="str">
        <f t="shared" si="7"/>
        <v>True</v>
      </c>
    </row>
    <row r="60" spans="1:28" x14ac:dyDescent="0.25">
      <c r="A60" t="s">
        <v>50</v>
      </c>
      <c r="G60" s="5">
        <f t="shared" si="9"/>
        <v>0</v>
      </c>
      <c r="H60" s="17">
        <v>39</v>
      </c>
      <c r="I60" s="5"/>
      <c r="J60" s="5">
        <v>126</v>
      </c>
      <c r="K60" s="5">
        <v>3</v>
      </c>
      <c r="L60" s="5"/>
      <c r="M60" s="10">
        <v>4</v>
      </c>
      <c r="N60" s="10">
        <v>333</v>
      </c>
      <c r="O60" s="10">
        <v>20</v>
      </c>
      <c r="P60" s="5"/>
      <c r="Q60" s="10">
        <v>16</v>
      </c>
      <c r="R60" s="5"/>
      <c r="S60" s="10">
        <v>20</v>
      </c>
      <c r="T60" s="10"/>
      <c r="U60" s="5"/>
      <c r="V60" s="7">
        <f t="shared" si="3"/>
        <v>561</v>
      </c>
      <c r="W60" s="17">
        <f t="shared" si="4"/>
        <v>561</v>
      </c>
      <c r="X60" s="5">
        <f t="shared" si="10"/>
        <v>561</v>
      </c>
      <c r="Y60">
        <f t="shared" si="8"/>
        <v>0</v>
      </c>
      <c r="Z60" t="b">
        <f t="shared" si="5"/>
        <v>0</v>
      </c>
      <c r="AA60" t="str">
        <f t="shared" si="6"/>
        <v>True</v>
      </c>
      <c r="AB60" t="str">
        <f t="shared" si="7"/>
        <v>True</v>
      </c>
    </row>
    <row r="61" spans="1:28" x14ac:dyDescent="0.25">
      <c r="A61" t="s">
        <v>51</v>
      </c>
      <c r="B61">
        <v>78</v>
      </c>
      <c r="C61">
        <v>9</v>
      </c>
      <c r="D61">
        <v>6</v>
      </c>
      <c r="G61" s="5">
        <f t="shared" si="9"/>
        <v>93</v>
      </c>
      <c r="H61" s="1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7">
        <f t="shared" si="3"/>
        <v>0</v>
      </c>
      <c r="W61" s="17">
        <f t="shared" si="4"/>
        <v>93</v>
      </c>
      <c r="X61" s="5">
        <f t="shared" si="10"/>
        <v>93</v>
      </c>
      <c r="Y61">
        <f t="shared" si="8"/>
        <v>0</v>
      </c>
      <c r="Z61" t="str">
        <f t="shared" si="5"/>
        <v>True</v>
      </c>
      <c r="AA61" t="b">
        <f t="shared" si="6"/>
        <v>0</v>
      </c>
      <c r="AB61" t="str">
        <f t="shared" si="7"/>
        <v>True</v>
      </c>
    </row>
    <row r="62" spans="1:28" x14ac:dyDescent="0.25">
      <c r="A62" t="s">
        <v>52</v>
      </c>
      <c r="B62">
        <v>7</v>
      </c>
      <c r="D62">
        <v>8</v>
      </c>
      <c r="G62" s="5">
        <f t="shared" si="9"/>
        <v>15</v>
      </c>
      <c r="H62" s="17">
        <v>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7">
        <f t="shared" si="3"/>
        <v>1</v>
      </c>
      <c r="W62" s="17">
        <f t="shared" si="4"/>
        <v>16</v>
      </c>
      <c r="X62" s="5">
        <f t="shared" si="10"/>
        <v>16</v>
      </c>
      <c r="Y62">
        <f t="shared" si="8"/>
        <v>0</v>
      </c>
      <c r="Z62" t="str">
        <f t="shared" si="5"/>
        <v>True</v>
      </c>
      <c r="AA62" t="str">
        <f t="shared" si="6"/>
        <v>True</v>
      </c>
      <c r="AB62" t="str">
        <f t="shared" si="7"/>
        <v>True</v>
      </c>
    </row>
    <row r="63" spans="1:28" x14ac:dyDescent="0.25">
      <c r="A63" t="s">
        <v>53</v>
      </c>
      <c r="C63">
        <v>2</v>
      </c>
      <c r="G63" s="5">
        <f t="shared" si="9"/>
        <v>2</v>
      </c>
      <c r="H63" s="1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7">
        <f t="shared" si="3"/>
        <v>0</v>
      </c>
      <c r="W63" s="17">
        <f t="shared" si="4"/>
        <v>2</v>
      </c>
      <c r="X63" s="5">
        <f t="shared" si="10"/>
        <v>2</v>
      </c>
      <c r="Y63">
        <f t="shared" si="8"/>
        <v>0</v>
      </c>
      <c r="Z63" t="str">
        <f t="shared" si="5"/>
        <v>True</v>
      </c>
      <c r="AA63" t="b">
        <f t="shared" si="6"/>
        <v>0</v>
      </c>
      <c r="AB63" t="str">
        <f t="shared" si="7"/>
        <v>True</v>
      </c>
    </row>
    <row r="64" spans="1:28" x14ac:dyDescent="0.25">
      <c r="A64" t="s">
        <v>54</v>
      </c>
      <c r="D64">
        <v>1</v>
      </c>
      <c r="G64" s="5">
        <f t="shared" si="9"/>
        <v>1</v>
      </c>
      <c r="H64" s="17">
        <v>1</v>
      </c>
      <c r="I64" s="5">
        <v>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7">
        <f t="shared" si="3"/>
        <v>7</v>
      </c>
      <c r="W64" s="17">
        <f t="shared" si="4"/>
        <v>8</v>
      </c>
      <c r="X64" s="5">
        <f t="shared" si="10"/>
        <v>8</v>
      </c>
      <c r="Y64">
        <f t="shared" si="8"/>
        <v>0</v>
      </c>
      <c r="Z64" t="str">
        <f t="shared" si="5"/>
        <v>True</v>
      </c>
      <c r="AA64" t="str">
        <f t="shared" si="6"/>
        <v>True</v>
      </c>
      <c r="AB64" t="str">
        <f t="shared" si="7"/>
        <v>True</v>
      </c>
    </row>
    <row r="65" spans="1:28" x14ac:dyDescent="0.25">
      <c r="A65" t="s">
        <v>55</v>
      </c>
      <c r="F65">
        <v>1</v>
      </c>
      <c r="G65" s="5">
        <f t="shared" si="9"/>
        <v>1</v>
      </c>
      <c r="H65" s="17">
        <v>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7">
        <f t="shared" si="3"/>
        <v>1</v>
      </c>
      <c r="W65" s="17">
        <f t="shared" si="4"/>
        <v>2</v>
      </c>
      <c r="X65" s="5">
        <f t="shared" si="10"/>
        <v>2</v>
      </c>
      <c r="Y65">
        <f t="shared" si="8"/>
        <v>0</v>
      </c>
      <c r="Z65" t="str">
        <f t="shared" si="5"/>
        <v>True</v>
      </c>
      <c r="AA65" t="str">
        <f t="shared" si="6"/>
        <v>True</v>
      </c>
      <c r="AB65" t="str">
        <f t="shared" si="7"/>
        <v>True</v>
      </c>
    </row>
    <row r="66" spans="1:28" x14ac:dyDescent="0.25">
      <c r="A66" t="s">
        <v>244</v>
      </c>
      <c r="B66">
        <v>1</v>
      </c>
      <c r="D66">
        <v>1</v>
      </c>
      <c r="G66" s="5">
        <f t="shared" si="9"/>
        <v>2</v>
      </c>
      <c r="H66" s="17">
        <v>1</v>
      </c>
      <c r="I66" s="5"/>
      <c r="J66" s="5">
        <v>9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7">
        <f t="shared" si="3"/>
        <v>10</v>
      </c>
      <c r="W66" s="17">
        <f t="shared" si="4"/>
        <v>12</v>
      </c>
      <c r="X66" s="5">
        <f t="shared" si="10"/>
        <v>12</v>
      </c>
      <c r="Y66">
        <f t="shared" si="8"/>
        <v>0</v>
      </c>
      <c r="Z66" t="str">
        <f t="shared" si="5"/>
        <v>True</v>
      </c>
      <c r="AA66" t="str">
        <f t="shared" si="6"/>
        <v>True</v>
      </c>
      <c r="AB66" t="str">
        <f t="shared" si="7"/>
        <v>True</v>
      </c>
    </row>
    <row r="67" spans="1:28" hidden="1" x14ac:dyDescent="0.25">
      <c r="A67" t="s">
        <v>56</v>
      </c>
      <c r="G67" s="5">
        <f t="shared" si="9"/>
        <v>0</v>
      </c>
      <c r="H67" s="1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7">
        <f t="shared" si="3"/>
        <v>0</v>
      </c>
      <c r="W67" s="17">
        <f t="shared" si="4"/>
        <v>0</v>
      </c>
      <c r="X67" s="5">
        <f t="shared" si="10"/>
        <v>0</v>
      </c>
      <c r="Y67">
        <f t="shared" si="8"/>
        <v>0</v>
      </c>
      <c r="Z67" t="b">
        <f t="shared" si="5"/>
        <v>0</v>
      </c>
      <c r="AA67" t="b">
        <f t="shared" si="6"/>
        <v>0</v>
      </c>
      <c r="AB67" t="b">
        <f t="shared" si="7"/>
        <v>0</v>
      </c>
    </row>
    <row r="68" spans="1:28" x14ac:dyDescent="0.25">
      <c r="A68" t="s">
        <v>57</v>
      </c>
      <c r="F68">
        <v>1</v>
      </c>
      <c r="G68" s="5">
        <f t="shared" si="9"/>
        <v>1</v>
      </c>
      <c r="H68" s="1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7">
        <f t="shared" si="3"/>
        <v>0</v>
      </c>
      <c r="W68" s="17">
        <f t="shared" si="4"/>
        <v>1</v>
      </c>
      <c r="X68" s="5">
        <f t="shared" si="10"/>
        <v>1</v>
      </c>
      <c r="Y68">
        <f t="shared" si="8"/>
        <v>0</v>
      </c>
      <c r="Z68" t="str">
        <f t="shared" si="5"/>
        <v>True</v>
      </c>
      <c r="AA68" t="b">
        <f t="shared" si="6"/>
        <v>0</v>
      </c>
      <c r="AB68" t="str">
        <f t="shared" si="7"/>
        <v>True</v>
      </c>
    </row>
    <row r="69" spans="1:28" hidden="1" x14ac:dyDescent="0.25">
      <c r="A69" t="s">
        <v>58</v>
      </c>
      <c r="G69" s="5">
        <f t="shared" si="9"/>
        <v>0</v>
      </c>
      <c r="H69" s="1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7">
        <f t="shared" si="3"/>
        <v>0</v>
      </c>
      <c r="W69" s="17">
        <f t="shared" si="4"/>
        <v>0</v>
      </c>
      <c r="X69" s="5">
        <f t="shared" si="10"/>
        <v>0</v>
      </c>
      <c r="Y69">
        <f t="shared" si="8"/>
        <v>0</v>
      </c>
      <c r="Z69" t="b">
        <f t="shared" si="5"/>
        <v>0</v>
      </c>
      <c r="AA69" t="b">
        <f t="shared" si="6"/>
        <v>0</v>
      </c>
      <c r="AB69" t="b">
        <f t="shared" si="7"/>
        <v>0</v>
      </c>
    </row>
    <row r="70" spans="1:28" hidden="1" x14ac:dyDescent="0.25">
      <c r="A70" t="s">
        <v>183</v>
      </c>
      <c r="G70" s="5">
        <f t="shared" ref="G70:G104" si="11">SUM(B70:F70)</f>
        <v>0</v>
      </c>
      <c r="H70" s="1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7">
        <f t="shared" si="3"/>
        <v>0</v>
      </c>
      <c r="W70" s="17">
        <f>SUM(G70,V70)</f>
        <v>0</v>
      </c>
      <c r="X70" s="5">
        <f t="shared" ref="X70:X104" si="12">SUM(H70:U70,B70:F70)</f>
        <v>0</v>
      </c>
      <c r="Y70">
        <f t="shared" si="8"/>
        <v>0</v>
      </c>
      <c r="Z70" t="b">
        <f>IF(G70&gt;0,"True")</f>
        <v>0</v>
      </c>
      <c r="AA70" t="b">
        <f>IF(V70&gt;0,"True")</f>
        <v>0</v>
      </c>
      <c r="AB70" t="b">
        <f>IF(W70&gt;0,"True")</f>
        <v>0</v>
      </c>
    </row>
    <row r="71" spans="1:28" x14ac:dyDescent="0.25">
      <c r="A71" t="s">
        <v>59</v>
      </c>
      <c r="E71">
        <v>12</v>
      </c>
      <c r="G71" s="5">
        <f t="shared" si="11"/>
        <v>12</v>
      </c>
      <c r="H71" s="1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7">
        <f t="shared" ref="V71:V137" si="13">SUM(H71:U71)</f>
        <v>0</v>
      </c>
      <c r="W71" s="17">
        <f t="shared" si="4"/>
        <v>12</v>
      </c>
      <c r="X71" s="5">
        <f t="shared" si="12"/>
        <v>12</v>
      </c>
      <c r="Y71">
        <f t="shared" si="8"/>
        <v>0</v>
      </c>
      <c r="Z71" t="str">
        <f t="shared" si="5"/>
        <v>True</v>
      </c>
      <c r="AA71" t="b">
        <f t="shared" si="6"/>
        <v>0</v>
      </c>
      <c r="AB71" t="str">
        <f t="shared" si="7"/>
        <v>True</v>
      </c>
    </row>
    <row r="72" spans="1:28" hidden="1" x14ac:dyDescent="0.25">
      <c r="A72" s="52" t="s">
        <v>139</v>
      </c>
      <c r="G72" s="5">
        <f t="shared" si="11"/>
        <v>0</v>
      </c>
      <c r="H72" s="17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7">
        <f t="shared" si="13"/>
        <v>0</v>
      </c>
      <c r="W72" s="17">
        <f t="shared" ref="W72:W138" si="14">SUM(G72,V72)</f>
        <v>0</v>
      </c>
      <c r="X72" s="5">
        <f t="shared" si="12"/>
        <v>0</v>
      </c>
      <c r="Y72">
        <f t="shared" si="8"/>
        <v>0</v>
      </c>
      <c r="Z72" t="b">
        <f t="shared" ref="Z72:Z138" si="15">IF(G72&gt;0,"True")</f>
        <v>0</v>
      </c>
      <c r="AA72" t="b">
        <f t="shared" ref="AA72:AB129" si="16">IF(V72&gt;0,"True")</f>
        <v>0</v>
      </c>
      <c r="AB72" t="b">
        <f t="shared" si="16"/>
        <v>0</v>
      </c>
    </row>
    <row r="73" spans="1:28" x14ac:dyDescent="0.25">
      <c r="A73" t="s">
        <v>60</v>
      </c>
      <c r="B73">
        <v>3</v>
      </c>
      <c r="C73">
        <v>2</v>
      </c>
      <c r="E73">
        <v>2</v>
      </c>
      <c r="G73" s="5">
        <f t="shared" si="11"/>
        <v>7</v>
      </c>
      <c r="H73" s="17"/>
      <c r="I73" s="5"/>
      <c r="J73" s="5">
        <v>3</v>
      </c>
      <c r="K73" s="5">
        <v>1</v>
      </c>
      <c r="L73" s="5">
        <v>1</v>
      </c>
      <c r="M73" s="5"/>
      <c r="N73" s="5"/>
      <c r="O73" s="10">
        <v>1</v>
      </c>
      <c r="P73" s="10">
        <v>1</v>
      </c>
      <c r="Q73" s="5"/>
      <c r="R73" s="5"/>
      <c r="S73" s="10"/>
      <c r="T73" s="10"/>
      <c r="U73" s="10"/>
      <c r="V73" s="7">
        <f t="shared" si="13"/>
        <v>7</v>
      </c>
      <c r="W73" s="17">
        <f t="shared" si="14"/>
        <v>14</v>
      </c>
      <c r="X73" s="5">
        <f t="shared" si="12"/>
        <v>14</v>
      </c>
      <c r="Y73">
        <f t="shared" si="8"/>
        <v>0</v>
      </c>
      <c r="Z73" t="str">
        <f t="shared" si="15"/>
        <v>True</v>
      </c>
      <c r="AA73" t="str">
        <f t="shared" si="16"/>
        <v>True</v>
      </c>
      <c r="AB73" t="str">
        <f t="shared" si="16"/>
        <v>True</v>
      </c>
    </row>
    <row r="74" spans="1:28" x14ac:dyDescent="0.25">
      <c r="A74" t="s">
        <v>61</v>
      </c>
      <c r="D74">
        <v>1</v>
      </c>
      <c r="G74" s="5">
        <f t="shared" si="11"/>
        <v>1</v>
      </c>
      <c r="H74" s="1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7">
        <f t="shared" si="13"/>
        <v>0</v>
      </c>
      <c r="W74" s="17">
        <f t="shared" si="14"/>
        <v>1</v>
      </c>
      <c r="X74" s="5">
        <f t="shared" si="12"/>
        <v>1</v>
      </c>
      <c r="Y74">
        <f t="shared" si="8"/>
        <v>0</v>
      </c>
      <c r="Z74" t="str">
        <f t="shared" si="15"/>
        <v>True</v>
      </c>
      <c r="AA74" t="b">
        <f t="shared" si="16"/>
        <v>0</v>
      </c>
      <c r="AB74" t="str">
        <f t="shared" si="16"/>
        <v>True</v>
      </c>
    </row>
    <row r="75" spans="1:28" x14ac:dyDescent="0.25">
      <c r="A75" t="s">
        <v>62</v>
      </c>
      <c r="D75">
        <v>28</v>
      </c>
      <c r="F75">
        <v>4</v>
      </c>
      <c r="G75" s="5">
        <f t="shared" si="11"/>
        <v>32</v>
      </c>
      <c r="H75" s="18">
        <v>118</v>
      </c>
      <c r="I75" s="10">
        <v>28</v>
      </c>
      <c r="J75" s="10">
        <v>89</v>
      </c>
      <c r="K75" s="10">
        <v>30</v>
      </c>
      <c r="L75" s="10">
        <v>17</v>
      </c>
      <c r="M75" s="10"/>
      <c r="N75" s="10">
        <v>30</v>
      </c>
      <c r="O75" s="5"/>
      <c r="P75" s="10">
        <v>19</v>
      </c>
      <c r="Q75" s="10">
        <v>8</v>
      </c>
      <c r="R75" s="10"/>
      <c r="S75" s="10">
        <v>24</v>
      </c>
      <c r="T75" s="10"/>
      <c r="U75" s="10"/>
      <c r="V75" s="7">
        <f t="shared" si="13"/>
        <v>363</v>
      </c>
      <c r="W75" s="17">
        <f t="shared" si="14"/>
        <v>395</v>
      </c>
      <c r="X75" s="5">
        <f t="shared" si="12"/>
        <v>395</v>
      </c>
      <c r="Y75">
        <f t="shared" si="8"/>
        <v>0</v>
      </c>
      <c r="Z75" t="str">
        <f t="shared" si="15"/>
        <v>True</v>
      </c>
      <c r="AA75" t="str">
        <f t="shared" si="16"/>
        <v>True</v>
      </c>
      <c r="AB75" t="str">
        <f t="shared" si="16"/>
        <v>True</v>
      </c>
    </row>
    <row r="76" spans="1:28" x14ac:dyDescent="0.25">
      <c r="A76" t="s">
        <v>248</v>
      </c>
      <c r="D76">
        <v>1</v>
      </c>
      <c r="G76" s="5">
        <f t="shared" si="11"/>
        <v>1</v>
      </c>
      <c r="H76" s="18"/>
      <c r="I76" s="10"/>
      <c r="J76" s="10"/>
      <c r="K76" s="10"/>
      <c r="L76" s="10"/>
      <c r="M76" s="10"/>
      <c r="N76" s="10"/>
      <c r="O76" s="5"/>
      <c r="P76" s="10"/>
      <c r="Q76" s="10"/>
      <c r="R76" s="10"/>
      <c r="S76" s="10"/>
      <c r="T76" s="10"/>
      <c r="U76" s="10"/>
      <c r="V76" s="7">
        <f t="shared" si="13"/>
        <v>0</v>
      </c>
      <c r="W76" s="17">
        <f>SUM(G76,V76)</f>
        <v>1</v>
      </c>
      <c r="X76" s="5">
        <f>SUM(H76:U76,B76:F76)</f>
        <v>1</v>
      </c>
      <c r="Y76">
        <f t="shared" si="8"/>
        <v>0</v>
      </c>
      <c r="Z76" t="str">
        <f>IF(G76&gt;0,"True")</f>
        <v>True</v>
      </c>
      <c r="AA76" t="b">
        <f>IF(V76&gt;0,"True")</f>
        <v>0</v>
      </c>
      <c r="AB76" t="str">
        <f>IF(W76&gt;0,"True")</f>
        <v>True</v>
      </c>
    </row>
    <row r="77" spans="1:28" x14ac:dyDescent="0.25">
      <c r="A77" t="s">
        <v>151</v>
      </c>
      <c r="C77">
        <v>1</v>
      </c>
      <c r="D77">
        <v>2</v>
      </c>
      <c r="G77" s="5">
        <f t="shared" si="11"/>
        <v>3</v>
      </c>
      <c r="H77" s="17">
        <v>2</v>
      </c>
      <c r="I77" s="5">
        <v>1</v>
      </c>
      <c r="J77" s="5"/>
      <c r="K77" s="5">
        <v>2</v>
      </c>
      <c r="L77" s="5"/>
      <c r="M77" s="5"/>
      <c r="N77" s="5">
        <v>1</v>
      </c>
      <c r="O77" s="5"/>
      <c r="P77" s="5">
        <v>2</v>
      </c>
      <c r="Q77" s="5">
        <v>1</v>
      </c>
      <c r="R77" s="5"/>
      <c r="S77" s="5"/>
      <c r="T77" s="5"/>
      <c r="U77" s="5"/>
      <c r="V77" s="7">
        <f t="shared" si="13"/>
        <v>9</v>
      </c>
      <c r="W77" s="17">
        <f t="shared" si="14"/>
        <v>12</v>
      </c>
      <c r="X77" s="5">
        <f t="shared" si="12"/>
        <v>12</v>
      </c>
      <c r="Y77">
        <f t="shared" si="8"/>
        <v>0</v>
      </c>
      <c r="Z77" t="str">
        <f t="shared" si="15"/>
        <v>True</v>
      </c>
      <c r="AA77" t="str">
        <f t="shared" si="16"/>
        <v>True</v>
      </c>
      <c r="AB77" t="str">
        <f t="shared" si="16"/>
        <v>True</v>
      </c>
    </row>
    <row r="78" spans="1:28" hidden="1" x14ac:dyDescent="0.25">
      <c r="A78" s="52" t="s">
        <v>247</v>
      </c>
      <c r="G78" s="5">
        <f t="shared" si="11"/>
        <v>0</v>
      </c>
      <c r="H78" s="1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7">
        <f>SUM(H78:U78)</f>
        <v>0</v>
      </c>
      <c r="W78" s="17">
        <f>SUM(G78,V78)</f>
        <v>0</v>
      </c>
      <c r="X78" s="5">
        <f>SUM(H78:U78,B78:F78)</f>
        <v>0</v>
      </c>
      <c r="Y78">
        <f t="shared" si="8"/>
        <v>0</v>
      </c>
    </row>
    <row r="79" spans="1:28" x14ac:dyDescent="0.25">
      <c r="A79" t="s">
        <v>63</v>
      </c>
      <c r="D79">
        <v>5</v>
      </c>
      <c r="F79">
        <v>3</v>
      </c>
      <c r="G79" s="5">
        <f t="shared" si="11"/>
        <v>8</v>
      </c>
      <c r="H79" s="17">
        <v>5</v>
      </c>
      <c r="I79" s="10">
        <v>7</v>
      </c>
      <c r="J79" s="10">
        <v>2</v>
      </c>
      <c r="K79" s="10">
        <v>3</v>
      </c>
      <c r="L79" s="5"/>
      <c r="M79" s="5"/>
      <c r="N79" s="10"/>
      <c r="O79" s="5"/>
      <c r="P79" s="10">
        <v>2</v>
      </c>
      <c r="Q79" s="5"/>
      <c r="R79" s="5">
        <v>1</v>
      </c>
      <c r="S79" s="5">
        <v>1</v>
      </c>
      <c r="T79" s="10">
        <v>2</v>
      </c>
      <c r="U79" s="5"/>
      <c r="V79" s="7">
        <f t="shared" si="13"/>
        <v>23</v>
      </c>
      <c r="W79" s="17">
        <f t="shared" si="14"/>
        <v>31</v>
      </c>
      <c r="X79" s="5">
        <f t="shared" si="12"/>
        <v>31</v>
      </c>
      <c r="Y79">
        <f t="shared" si="8"/>
        <v>0</v>
      </c>
      <c r="Z79" t="str">
        <f t="shared" si="15"/>
        <v>True</v>
      </c>
      <c r="AA79" t="str">
        <f t="shared" si="16"/>
        <v>True</v>
      </c>
      <c r="AB79" t="str">
        <f t="shared" si="16"/>
        <v>True</v>
      </c>
    </row>
    <row r="80" spans="1:28" x14ac:dyDescent="0.25">
      <c r="A80" t="s">
        <v>186</v>
      </c>
      <c r="F80">
        <v>1</v>
      </c>
      <c r="G80" s="5">
        <f t="shared" si="11"/>
        <v>1</v>
      </c>
      <c r="H80" s="17"/>
      <c r="I80" s="5"/>
      <c r="J80" s="5"/>
      <c r="K80" s="5"/>
      <c r="L80" s="5"/>
      <c r="M80" s="5"/>
      <c r="N80" s="5"/>
      <c r="O80" s="5"/>
      <c r="P80" s="10">
        <v>1</v>
      </c>
      <c r="Q80" s="5"/>
      <c r="R80" s="5"/>
      <c r="S80" s="5">
        <v>1</v>
      </c>
      <c r="T80" s="5"/>
      <c r="U80" s="5"/>
      <c r="V80" s="7">
        <f t="shared" si="13"/>
        <v>2</v>
      </c>
      <c r="W80" s="17">
        <f t="shared" si="14"/>
        <v>3</v>
      </c>
      <c r="X80" s="5">
        <f t="shared" si="12"/>
        <v>3</v>
      </c>
      <c r="Y80">
        <f t="shared" si="8"/>
        <v>0</v>
      </c>
      <c r="Z80" t="str">
        <f t="shared" si="15"/>
        <v>True</v>
      </c>
      <c r="AA80" t="str">
        <f t="shared" si="16"/>
        <v>True</v>
      </c>
      <c r="AB80" t="str">
        <f t="shared" si="16"/>
        <v>True</v>
      </c>
    </row>
    <row r="81" spans="1:28" x14ac:dyDescent="0.25">
      <c r="A81" t="s">
        <v>64</v>
      </c>
      <c r="B81">
        <v>1</v>
      </c>
      <c r="D81">
        <v>1</v>
      </c>
      <c r="E81">
        <v>4</v>
      </c>
      <c r="F81">
        <v>1</v>
      </c>
      <c r="G81" s="5">
        <f t="shared" si="11"/>
        <v>7</v>
      </c>
      <c r="H81" s="17">
        <v>1</v>
      </c>
      <c r="I81" s="10">
        <v>4</v>
      </c>
      <c r="J81" s="10">
        <v>7</v>
      </c>
      <c r="K81" s="10">
        <v>1</v>
      </c>
      <c r="L81" s="5"/>
      <c r="M81" s="10">
        <v>1</v>
      </c>
      <c r="N81" s="10">
        <v>1</v>
      </c>
      <c r="O81" s="5"/>
      <c r="P81" s="10">
        <v>2</v>
      </c>
      <c r="Q81" s="10">
        <v>4</v>
      </c>
      <c r="R81" s="5"/>
      <c r="S81" s="5"/>
      <c r="T81" s="5"/>
      <c r="U81" s="5"/>
      <c r="V81" s="7">
        <f t="shared" si="13"/>
        <v>21</v>
      </c>
      <c r="W81" s="17">
        <f t="shared" si="14"/>
        <v>28</v>
      </c>
      <c r="X81" s="5">
        <f t="shared" si="12"/>
        <v>28</v>
      </c>
      <c r="Y81">
        <f t="shared" si="8"/>
        <v>0</v>
      </c>
      <c r="Z81" t="str">
        <f t="shared" si="15"/>
        <v>True</v>
      </c>
      <c r="AA81" t="str">
        <f t="shared" si="16"/>
        <v>True</v>
      </c>
      <c r="AB81" t="str">
        <f t="shared" si="16"/>
        <v>True</v>
      </c>
    </row>
    <row r="82" spans="1:28" x14ac:dyDescent="0.25">
      <c r="A82" t="s">
        <v>255</v>
      </c>
      <c r="G82" s="5">
        <f t="shared" si="11"/>
        <v>0</v>
      </c>
      <c r="H82" s="17"/>
      <c r="I82" s="10"/>
      <c r="J82" s="10"/>
      <c r="K82" s="10"/>
      <c r="L82" s="5"/>
      <c r="M82" s="10">
        <v>2</v>
      </c>
      <c r="N82" s="5"/>
      <c r="O82" s="5"/>
      <c r="P82" s="5"/>
      <c r="Q82" s="5"/>
      <c r="R82" s="5"/>
      <c r="S82" s="5"/>
      <c r="T82" s="5"/>
      <c r="U82" s="5"/>
      <c r="V82" s="7">
        <f t="shared" si="13"/>
        <v>2</v>
      </c>
      <c r="W82" s="17">
        <f>SUM(G82,V82)</f>
        <v>2</v>
      </c>
      <c r="X82" s="5">
        <f>SUM(H82:U82,B82:F82)</f>
        <v>2</v>
      </c>
      <c r="Y82">
        <f t="shared" si="8"/>
        <v>0</v>
      </c>
    </row>
    <row r="83" spans="1:28" x14ac:dyDescent="0.25">
      <c r="A83" t="s">
        <v>257</v>
      </c>
      <c r="B83">
        <v>1</v>
      </c>
      <c r="C83">
        <v>2</v>
      </c>
      <c r="D83">
        <v>6</v>
      </c>
      <c r="E83">
        <v>4</v>
      </c>
      <c r="F83">
        <v>5</v>
      </c>
      <c r="G83" s="5">
        <f t="shared" si="11"/>
        <v>18</v>
      </c>
      <c r="H83" s="18">
        <v>9</v>
      </c>
      <c r="I83" s="10">
        <v>13</v>
      </c>
      <c r="J83" s="10">
        <v>7</v>
      </c>
      <c r="K83" s="10">
        <v>8</v>
      </c>
      <c r="L83" s="10"/>
      <c r="M83" s="10"/>
      <c r="N83" s="10">
        <v>4</v>
      </c>
      <c r="O83" s="10">
        <v>2</v>
      </c>
      <c r="P83" s="10">
        <v>6</v>
      </c>
      <c r="Q83" s="10">
        <v>5</v>
      </c>
      <c r="R83" s="10">
        <v>3</v>
      </c>
      <c r="S83" s="10">
        <v>3</v>
      </c>
      <c r="T83" s="10">
        <v>2</v>
      </c>
      <c r="U83" s="10">
        <v>1</v>
      </c>
      <c r="V83" s="7">
        <f t="shared" si="13"/>
        <v>63</v>
      </c>
      <c r="W83" s="17">
        <f t="shared" si="14"/>
        <v>81</v>
      </c>
      <c r="X83" s="5">
        <f t="shared" si="12"/>
        <v>81</v>
      </c>
      <c r="Y83">
        <f t="shared" si="8"/>
        <v>0</v>
      </c>
      <c r="Z83" t="str">
        <f t="shared" si="15"/>
        <v>True</v>
      </c>
      <c r="AA83" t="str">
        <f t="shared" si="16"/>
        <v>True</v>
      </c>
      <c r="AB83" t="str">
        <f t="shared" si="16"/>
        <v>True</v>
      </c>
    </row>
    <row r="84" spans="1:28" x14ac:dyDescent="0.25">
      <c r="A84" t="s">
        <v>65</v>
      </c>
      <c r="B84">
        <v>3</v>
      </c>
      <c r="C84">
        <v>7</v>
      </c>
      <c r="D84">
        <v>9</v>
      </c>
      <c r="E84">
        <v>15</v>
      </c>
      <c r="F84">
        <v>1</v>
      </c>
      <c r="G84" s="5">
        <f t="shared" si="11"/>
        <v>35</v>
      </c>
      <c r="H84" s="18"/>
      <c r="I84" s="10"/>
      <c r="J84" s="5">
        <v>2</v>
      </c>
      <c r="K84" s="5"/>
      <c r="L84" s="5">
        <v>1</v>
      </c>
      <c r="M84" s="5">
        <v>1</v>
      </c>
      <c r="N84" s="10">
        <v>2</v>
      </c>
      <c r="O84" s="5"/>
      <c r="P84" s="10">
        <v>3</v>
      </c>
      <c r="Q84" s="10">
        <v>1</v>
      </c>
      <c r="R84" s="10"/>
      <c r="S84" s="5"/>
      <c r="T84" s="5">
        <v>1</v>
      </c>
      <c r="U84" s="10">
        <v>2</v>
      </c>
      <c r="V84" s="7">
        <f t="shared" si="13"/>
        <v>13</v>
      </c>
      <c r="W84" s="17">
        <f t="shared" si="14"/>
        <v>48</v>
      </c>
      <c r="X84" s="5">
        <f t="shared" si="12"/>
        <v>48</v>
      </c>
      <c r="Y84">
        <f t="shared" si="8"/>
        <v>0</v>
      </c>
      <c r="Z84" t="str">
        <f t="shared" si="15"/>
        <v>True</v>
      </c>
      <c r="AA84" t="str">
        <f t="shared" si="16"/>
        <v>True</v>
      </c>
      <c r="AB84" t="str">
        <f t="shared" si="16"/>
        <v>True</v>
      </c>
    </row>
    <row r="85" spans="1:28" x14ac:dyDescent="0.25">
      <c r="A85" t="s">
        <v>66</v>
      </c>
      <c r="D85">
        <v>1</v>
      </c>
      <c r="E85">
        <v>1</v>
      </c>
      <c r="G85" s="5">
        <f t="shared" si="11"/>
        <v>2</v>
      </c>
      <c r="H85" s="18"/>
      <c r="I85" s="5"/>
      <c r="J85" s="5">
        <v>1</v>
      </c>
      <c r="K85" s="5">
        <v>1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7">
        <f t="shared" si="13"/>
        <v>2</v>
      </c>
      <c r="W85" s="17">
        <f t="shared" si="14"/>
        <v>4</v>
      </c>
      <c r="X85" s="5">
        <f t="shared" si="12"/>
        <v>4</v>
      </c>
      <c r="Y85">
        <f t="shared" ref="Y85:Y148" si="17">+W85-X85</f>
        <v>0</v>
      </c>
      <c r="Z85" t="str">
        <f t="shared" si="15"/>
        <v>True</v>
      </c>
      <c r="AA85" t="str">
        <f t="shared" si="16"/>
        <v>True</v>
      </c>
      <c r="AB85" t="str">
        <f t="shared" si="16"/>
        <v>True</v>
      </c>
    </row>
    <row r="86" spans="1:28" x14ac:dyDescent="0.25">
      <c r="A86" t="s">
        <v>245</v>
      </c>
      <c r="G86" s="5">
        <f t="shared" si="11"/>
        <v>0</v>
      </c>
      <c r="H86" s="18"/>
      <c r="I86" s="5"/>
      <c r="J86" s="5"/>
      <c r="K86" s="5"/>
      <c r="L86" s="5">
        <v>1</v>
      </c>
      <c r="M86" s="5"/>
      <c r="N86" s="5"/>
      <c r="O86" s="5"/>
      <c r="P86" s="5"/>
      <c r="Q86" s="5">
        <v>3</v>
      </c>
      <c r="R86" s="5"/>
      <c r="S86" s="5"/>
      <c r="T86" s="5"/>
      <c r="U86" s="5"/>
      <c r="V86" s="7">
        <f t="shared" si="13"/>
        <v>4</v>
      </c>
      <c r="W86" s="17">
        <f t="shared" si="14"/>
        <v>4</v>
      </c>
      <c r="X86" s="5">
        <f t="shared" si="12"/>
        <v>4</v>
      </c>
      <c r="Y86">
        <f t="shared" si="17"/>
        <v>0</v>
      </c>
      <c r="Z86" t="b">
        <f t="shared" si="15"/>
        <v>0</v>
      </c>
      <c r="AA86" t="str">
        <f t="shared" si="16"/>
        <v>True</v>
      </c>
      <c r="AB86" t="str">
        <f t="shared" si="16"/>
        <v>True</v>
      </c>
    </row>
    <row r="87" spans="1:28" x14ac:dyDescent="0.25">
      <c r="A87" t="s">
        <v>158</v>
      </c>
      <c r="F87">
        <v>1</v>
      </c>
      <c r="G87" s="5">
        <f t="shared" si="11"/>
        <v>1</v>
      </c>
      <c r="H87" s="18"/>
      <c r="I87" s="5"/>
      <c r="J87" s="5"/>
      <c r="K87" s="5"/>
      <c r="L87" s="5">
        <v>3</v>
      </c>
      <c r="M87" s="5"/>
      <c r="N87" s="5"/>
      <c r="O87" s="5"/>
      <c r="P87" s="5"/>
      <c r="Q87" s="5"/>
      <c r="R87" s="5"/>
      <c r="S87" s="5"/>
      <c r="T87" s="5"/>
      <c r="U87" s="5">
        <v>1</v>
      </c>
      <c r="V87" s="7">
        <f t="shared" si="13"/>
        <v>4</v>
      </c>
      <c r="W87" s="17">
        <f t="shared" si="14"/>
        <v>5</v>
      </c>
      <c r="X87" s="5">
        <f t="shared" si="12"/>
        <v>5</v>
      </c>
      <c r="Y87">
        <f t="shared" si="17"/>
        <v>0</v>
      </c>
      <c r="Z87" t="str">
        <f t="shared" si="15"/>
        <v>True</v>
      </c>
      <c r="AA87" t="str">
        <f t="shared" si="16"/>
        <v>True</v>
      </c>
      <c r="AB87" t="str">
        <f t="shared" si="16"/>
        <v>True</v>
      </c>
    </row>
    <row r="88" spans="1:28" x14ac:dyDescent="0.25">
      <c r="A88" t="s">
        <v>69</v>
      </c>
      <c r="B88">
        <v>4</v>
      </c>
      <c r="C88">
        <v>2</v>
      </c>
      <c r="D88">
        <v>3</v>
      </c>
      <c r="E88">
        <v>1</v>
      </c>
      <c r="F88">
        <v>5</v>
      </c>
      <c r="G88" s="5">
        <f t="shared" si="11"/>
        <v>15</v>
      </c>
      <c r="H88" s="18">
        <v>6</v>
      </c>
      <c r="I88" s="10">
        <v>5</v>
      </c>
      <c r="J88" s="10">
        <v>1</v>
      </c>
      <c r="K88" s="10">
        <v>3</v>
      </c>
      <c r="L88" s="5"/>
      <c r="M88" s="5"/>
      <c r="N88" s="10">
        <v>1</v>
      </c>
      <c r="O88" s="5"/>
      <c r="P88" s="5"/>
      <c r="Q88" s="10">
        <v>1</v>
      </c>
      <c r="R88" s="5"/>
      <c r="S88" s="10"/>
      <c r="T88" s="10"/>
      <c r="U88" s="10"/>
      <c r="V88" s="7">
        <f t="shared" si="13"/>
        <v>17</v>
      </c>
      <c r="W88" s="17">
        <f t="shared" si="14"/>
        <v>32</v>
      </c>
      <c r="X88" s="5">
        <f t="shared" si="12"/>
        <v>32</v>
      </c>
      <c r="Y88">
        <f t="shared" si="17"/>
        <v>0</v>
      </c>
      <c r="Z88" t="str">
        <f t="shared" si="15"/>
        <v>True</v>
      </c>
      <c r="AA88" t="str">
        <f t="shared" si="16"/>
        <v>True</v>
      </c>
      <c r="AB88" t="str">
        <f t="shared" si="16"/>
        <v>True</v>
      </c>
    </row>
    <row r="89" spans="1:28" x14ac:dyDescent="0.25">
      <c r="A89" t="s">
        <v>70</v>
      </c>
      <c r="B89">
        <v>7</v>
      </c>
      <c r="C89">
        <v>4</v>
      </c>
      <c r="D89">
        <v>6</v>
      </c>
      <c r="E89">
        <v>2</v>
      </c>
      <c r="G89" s="5">
        <f t="shared" si="11"/>
        <v>19</v>
      </c>
      <c r="H89" s="18">
        <v>3</v>
      </c>
      <c r="I89" s="10">
        <v>1</v>
      </c>
      <c r="J89" s="10">
        <v>2</v>
      </c>
      <c r="K89" s="10">
        <v>2</v>
      </c>
      <c r="L89" s="5"/>
      <c r="M89" s="5"/>
      <c r="N89" s="10">
        <v>1</v>
      </c>
      <c r="O89" s="10">
        <v>2</v>
      </c>
      <c r="P89" s="5"/>
      <c r="Q89" s="5"/>
      <c r="R89" s="5">
        <v>1</v>
      </c>
      <c r="S89" s="5"/>
      <c r="T89" s="5">
        <v>1</v>
      </c>
      <c r="U89" s="5"/>
      <c r="V89" s="7">
        <f t="shared" si="13"/>
        <v>13</v>
      </c>
      <c r="W89" s="17">
        <f t="shared" si="14"/>
        <v>32</v>
      </c>
      <c r="X89" s="5">
        <f t="shared" si="12"/>
        <v>32</v>
      </c>
      <c r="Y89">
        <f t="shared" si="17"/>
        <v>0</v>
      </c>
      <c r="Z89" t="str">
        <f t="shared" si="15"/>
        <v>True</v>
      </c>
      <c r="AA89" t="str">
        <f t="shared" si="16"/>
        <v>True</v>
      </c>
      <c r="AB89" t="str">
        <f t="shared" si="16"/>
        <v>True</v>
      </c>
    </row>
    <row r="90" spans="1:28" x14ac:dyDescent="0.25">
      <c r="A90" t="s">
        <v>71</v>
      </c>
      <c r="B90">
        <v>1</v>
      </c>
      <c r="C90">
        <v>1</v>
      </c>
      <c r="D90">
        <v>3</v>
      </c>
      <c r="E90">
        <v>1</v>
      </c>
      <c r="G90" s="5">
        <f t="shared" si="11"/>
        <v>6</v>
      </c>
      <c r="H90" s="17"/>
      <c r="I90" s="10">
        <v>2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7">
        <f t="shared" si="13"/>
        <v>2</v>
      </c>
      <c r="W90" s="17">
        <f t="shared" si="14"/>
        <v>8</v>
      </c>
      <c r="X90" s="5">
        <f t="shared" si="12"/>
        <v>8</v>
      </c>
      <c r="Y90">
        <f t="shared" si="17"/>
        <v>0</v>
      </c>
      <c r="Z90" t="str">
        <f t="shared" si="15"/>
        <v>True</v>
      </c>
      <c r="AA90" t="str">
        <f t="shared" si="16"/>
        <v>True</v>
      </c>
      <c r="AB90" t="str">
        <f t="shared" si="16"/>
        <v>True</v>
      </c>
    </row>
    <row r="91" spans="1:28" x14ac:dyDescent="0.25">
      <c r="A91" t="s">
        <v>72</v>
      </c>
      <c r="E91">
        <v>3</v>
      </c>
      <c r="G91" s="5">
        <f t="shared" si="11"/>
        <v>3</v>
      </c>
      <c r="H91" s="17">
        <v>4</v>
      </c>
      <c r="I91" s="10">
        <v>1</v>
      </c>
      <c r="J91" s="5"/>
      <c r="K91" s="5">
        <v>2</v>
      </c>
      <c r="L91" s="5"/>
      <c r="M91" s="5"/>
      <c r="N91" s="5"/>
      <c r="O91" s="5"/>
      <c r="P91" s="5"/>
      <c r="Q91" s="5">
        <v>1</v>
      </c>
      <c r="R91" s="5">
        <v>2</v>
      </c>
      <c r="S91" s="5"/>
      <c r="T91" s="5"/>
      <c r="U91" s="5"/>
      <c r="V91" s="7">
        <f t="shared" si="13"/>
        <v>10</v>
      </c>
      <c r="W91" s="17">
        <f t="shared" si="14"/>
        <v>13</v>
      </c>
      <c r="X91" s="5">
        <f t="shared" si="12"/>
        <v>13</v>
      </c>
      <c r="Y91">
        <f t="shared" si="17"/>
        <v>0</v>
      </c>
      <c r="Z91" t="str">
        <f t="shared" si="15"/>
        <v>True</v>
      </c>
      <c r="AA91" t="str">
        <f t="shared" si="16"/>
        <v>True</v>
      </c>
      <c r="AB91" t="str">
        <f t="shared" si="16"/>
        <v>True</v>
      </c>
    </row>
    <row r="92" spans="1:28" x14ac:dyDescent="0.25">
      <c r="A92" t="s">
        <v>73</v>
      </c>
      <c r="E92">
        <v>1</v>
      </c>
      <c r="F92">
        <v>2</v>
      </c>
      <c r="G92" s="5">
        <f t="shared" si="11"/>
        <v>3</v>
      </c>
      <c r="H92" s="17">
        <v>9</v>
      </c>
      <c r="I92" s="10"/>
      <c r="J92" s="10">
        <v>2</v>
      </c>
      <c r="K92" s="10">
        <v>13</v>
      </c>
      <c r="L92" s="10">
        <v>3</v>
      </c>
      <c r="M92" s="10">
        <v>1</v>
      </c>
      <c r="N92" s="10">
        <v>3</v>
      </c>
      <c r="O92" s="5"/>
      <c r="P92" s="10"/>
      <c r="Q92" s="10">
        <v>2</v>
      </c>
      <c r="R92" s="10"/>
      <c r="S92" s="10">
        <v>1</v>
      </c>
      <c r="T92" s="10"/>
      <c r="U92" s="10"/>
      <c r="V92" s="7">
        <f t="shared" si="13"/>
        <v>34</v>
      </c>
      <c r="W92" s="17">
        <f t="shared" si="14"/>
        <v>37</v>
      </c>
      <c r="X92" s="5">
        <f t="shared" si="12"/>
        <v>37</v>
      </c>
      <c r="Y92">
        <f t="shared" si="17"/>
        <v>0</v>
      </c>
      <c r="Z92" t="str">
        <f t="shared" si="15"/>
        <v>True</v>
      </c>
      <c r="AA92" t="str">
        <f t="shared" si="16"/>
        <v>True</v>
      </c>
      <c r="AB92" t="str">
        <f t="shared" si="16"/>
        <v>True</v>
      </c>
    </row>
    <row r="93" spans="1:28" x14ac:dyDescent="0.25">
      <c r="A93" t="s">
        <v>215</v>
      </c>
      <c r="B93">
        <v>10</v>
      </c>
      <c r="C93">
        <v>17</v>
      </c>
      <c r="D93">
        <v>52</v>
      </c>
      <c r="E93">
        <v>14</v>
      </c>
      <c r="F93">
        <v>60</v>
      </c>
      <c r="G93" s="5">
        <f t="shared" si="11"/>
        <v>153</v>
      </c>
      <c r="H93" s="18">
        <v>100</v>
      </c>
      <c r="I93" s="10">
        <v>89</v>
      </c>
      <c r="J93" s="10">
        <v>125</v>
      </c>
      <c r="K93" s="10">
        <v>26</v>
      </c>
      <c r="L93" s="10">
        <v>17</v>
      </c>
      <c r="M93" s="10">
        <v>6</v>
      </c>
      <c r="N93" s="10">
        <v>65</v>
      </c>
      <c r="O93" s="10">
        <v>13</v>
      </c>
      <c r="P93" s="10">
        <v>79</v>
      </c>
      <c r="Q93" s="10">
        <v>38</v>
      </c>
      <c r="R93" s="10">
        <v>6</v>
      </c>
      <c r="S93" s="10">
        <v>59</v>
      </c>
      <c r="T93" s="10">
        <v>16</v>
      </c>
      <c r="U93" s="10">
        <v>12</v>
      </c>
      <c r="V93" s="7">
        <f t="shared" si="13"/>
        <v>651</v>
      </c>
      <c r="W93" s="17">
        <f t="shared" si="14"/>
        <v>804</v>
      </c>
      <c r="X93" s="5">
        <f t="shared" si="12"/>
        <v>804</v>
      </c>
      <c r="Y93">
        <f t="shared" si="17"/>
        <v>0</v>
      </c>
      <c r="Z93" t="str">
        <f t="shared" si="15"/>
        <v>True</v>
      </c>
      <c r="AA93" t="str">
        <f t="shared" si="16"/>
        <v>True</v>
      </c>
      <c r="AB93" t="str">
        <f t="shared" si="16"/>
        <v>True</v>
      </c>
    </row>
    <row r="94" spans="1:28" x14ac:dyDescent="0.25">
      <c r="A94" t="s">
        <v>74</v>
      </c>
      <c r="B94">
        <v>9</v>
      </c>
      <c r="C94">
        <v>11</v>
      </c>
      <c r="D94">
        <v>12</v>
      </c>
      <c r="E94">
        <v>4</v>
      </c>
      <c r="F94">
        <v>11</v>
      </c>
      <c r="G94" s="5">
        <f t="shared" si="11"/>
        <v>47</v>
      </c>
      <c r="H94" s="17"/>
      <c r="I94" s="10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7">
        <f t="shared" si="13"/>
        <v>0</v>
      </c>
      <c r="W94" s="17">
        <f t="shared" si="14"/>
        <v>47</v>
      </c>
      <c r="X94" s="5">
        <f t="shared" si="12"/>
        <v>47</v>
      </c>
      <c r="Y94">
        <f t="shared" si="17"/>
        <v>0</v>
      </c>
      <c r="Z94" t="str">
        <f t="shared" si="15"/>
        <v>True</v>
      </c>
      <c r="AA94" t="b">
        <f t="shared" si="16"/>
        <v>0</v>
      </c>
      <c r="AB94" t="str">
        <f t="shared" si="16"/>
        <v>True</v>
      </c>
    </row>
    <row r="95" spans="1:28" x14ac:dyDescent="0.25">
      <c r="A95" t="s">
        <v>75</v>
      </c>
      <c r="B95">
        <v>26</v>
      </c>
      <c r="D95">
        <v>3</v>
      </c>
      <c r="F95">
        <v>54</v>
      </c>
      <c r="G95" s="5">
        <f t="shared" si="11"/>
        <v>83</v>
      </c>
      <c r="H95" s="18"/>
      <c r="I95" s="10">
        <v>1</v>
      </c>
      <c r="J95" s="5">
        <v>7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7">
        <f t="shared" si="13"/>
        <v>8</v>
      </c>
      <c r="W95" s="17">
        <f t="shared" si="14"/>
        <v>91</v>
      </c>
      <c r="X95" s="5">
        <f t="shared" si="12"/>
        <v>91</v>
      </c>
      <c r="Y95">
        <f t="shared" si="17"/>
        <v>0</v>
      </c>
      <c r="Z95" t="str">
        <f t="shared" si="15"/>
        <v>True</v>
      </c>
      <c r="AA95" t="str">
        <f t="shared" si="16"/>
        <v>True</v>
      </c>
      <c r="AB95" t="str">
        <f t="shared" si="16"/>
        <v>True</v>
      </c>
    </row>
    <row r="96" spans="1:28" x14ac:dyDescent="0.25">
      <c r="A96" t="s">
        <v>76</v>
      </c>
      <c r="B96">
        <v>7</v>
      </c>
      <c r="C96">
        <v>2</v>
      </c>
      <c r="D96">
        <v>5</v>
      </c>
      <c r="E96">
        <v>4</v>
      </c>
      <c r="F96">
        <v>10</v>
      </c>
      <c r="G96" s="5">
        <f t="shared" si="11"/>
        <v>28</v>
      </c>
      <c r="H96" s="18">
        <v>4</v>
      </c>
      <c r="I96" s="10">
        <v>10</v>
      </c>
      <c r="J96" s="10">
        <v>5</v>
      </c>
      <c r="K96" s="10">
        <v>3</v>
      </c>
      <c r="L96" s="5"/>
      <c r="M96" s="5"/>
      <c r="N96" s="10">
        <v>2</v>
      </c>
      <c r="O96" s="10">
        <v>3</v>
      </c>
      <c r="P96" s="10">
        <v>1</v>
      </c>
      <c r="Q96" s="10"/>
      <c r="R96" s="10">
        <v>1</v>
      </c>
      <c r="S96" s="10"/>
      <c r="T96" s="10">
        <v>1</v>
      </c>
      <c r="U96" s="10">
        <v>1</v>
      </c>
      <c r="V96" s="7">
        <f t="shared" si="13"/>
        <v>31</v>
      </c>
      <c r="W96" s="17">
        <f t="shared" si="14"/>
        <v>59</v>
      </c>
      <c r="X96" s="5">
        <f t="shared" si="12"/>
        <v>59</v>
      </c>
      <c r="Y96">
        <f t="shared" si="17"/>
        <v>0</v>
      </c>
      <c r="Z96" t="str">
        <f t="shared" si="15"/>
        <v>True</v>
      </c>
      <c r="AA96" t="str">
        <f t="shared" si="16"/>
        <v>True</v>
      </c>
      <c r="AB96" t="str">
        <f t="shared" si="16"/>
        <v>True</v>
      </c>
    </row>
    <row r="97" spans="1:28" x14ac:dyDescent="0.25">
      <c r="A97" t="s">
        <v>77</v>
      </c>
      <c r="E97">
        <v>16</v>
      </c>
      <c r="G97" s="5">
        <f t="shared" si="11"/>
        <v>16</v>
      </c>
      <c r="H97" s="17"/>
      <c r="I97" s="5"/>
      <c r="J97" s="5"/>
      <c r="K97" s="5"/>
      <c r="L97" s="5">
        <v>4</v>
      </c>
      <c r="M97" s="5"/>
      <c r="N97" s="5"/>
      <c r="O97" s="5"/>
      <c r="P97" s="5"/>
      <c r="Q97" s="5"/>
      <c r="R97" s="5"/>
      <c r="S97" s="5"/>
      <c r="T97" s="5"/>
      <c r="U97" s="5"/>
      <c r="V97" s="7">
        <f t="shared" si="13"/>
        <v>4</v>
      </c>
      <c r="W97" s="17">
        <f t="shared" si="14"/>
        <v>20</v>
      </c>
      <c r="X97" s="5">
        <f t="shared" si="12"/>
        <v>20</v>
      </c>
      <c r="Y97">
        <f t="shared" si="17"/>
        <v>0</v>
      </c>
      <c r="Z97" t="str">
        <f t="shared" si="15"/>
        <v>True</v>
      </c>
      <c r="AA97" t="str">
        <f t="shared" si="16"/>
        <v>True</v>
      </c>
      <c r="AB97" t="str">
        <f t="shared" si="16"/>
        <v>True</v>
      </c>
    </row>
    <row r="98" spans="1:28" hidden="1" x14ac:dyDescent="0.25">
      <c r="A98" t="s">
        <v>78</v>
      </c>
      <c r="G98" s="5">
        <f t="shared" si="11"/>
        <v>0</v>
      </c>
      <c r="H98" s="1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7">
        <f t="shared" si="13"/>
        <v>0</v>
      </c>
      <c r="W98" s="17">
        <f t="shared" si="14"/>
        <v>0</v>
      </c>
      <c r="X98" s="5">
        <f t="shared" si="12"/>
        <v>0</v>
      </c>
      <c r="Y98">
        <f t="shared" si="17"/>
        <v>0</v>
      </c>
      <c r="Z98" t="b">
        <f t="shared" si="15"/>
        <v>0</v>
      </c>
      <c r="AA98" t="b">
        <f t="shared" si="16"/>
        <v>0</v>
      </c>
      <c r="AB98" t="b">
        <f t="shared" si="16"/>
        <v>0</v>
      </c>
    </row>
    <row r="99" spans="1:28" hidden="1" x14ac:dyDescent="0.25">
      <c r="A99" t="s">
        <v>79</v>
      </c>
      <c r="G99" s="5">
        <f t="shared" si="11"/>
        <v>0</v>
      </c>
      <c r="H99" s="1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7">
        <f t="shared" si="13"/>
        <v>0</v>
      </c>
      <c r="W99" s="17">
        <f t="shared" si="14"/>
        <v>0</v>
      </c>
      <c r="X99" s="5">
        <f t="shared" si="12"/>
        <v>0</v>
      </c>
      <c r="Y99">
        <f t="shared" si="17"/>
        <v>0</v>
      </c>
      <c r="Z99" t="b">
        <f t="shared" si="15"/>
        <v>0</v>
      </c>
      <c r="AA99" t="b">
        <f t="shared" si="16"/>
        <v>0</v>
      </c>
      <c r="AB99" t="b">
        <f t="shared" si="16"/>
        <v>0</v>
      </c>
    </row>
    <row r="100" spans="1:28" hidden="1" x14ac:dyDescent="0.25">
      <c r="A100" t="s">
        <v>80</v>
      </c>
      <c r="G100" s="5">
        <f t="shared" si="11"/>
        <v>0</v>
      </c>
      <c r="H100" s="1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7">
        <f t="shared" si="13"/>
        <v>0</v>
      </c>
      <c r="W100" s="17">
        <f t="shared" si="14"/>
        <v>0</v>
      </c>
      <c r="X100" s="5">
        <f t="shared" si="12"/>
        <v>0</v>
      </c>
      <c r="Y100">
        <f t="shared" si="17"/>
        <v>0</v>
      </c>
    </row>
    <row r="101" spans="1:28" hidden="1" x14ac:dyDescent="0.25">
      <c r="A101" t="s">
        <v>81</v>
      </c>
      <c r="G101" s="5">
        <f t="shared" si="11"/>
        <v>0</v>
      </c>
      <c r="H101" s="1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7">
        <f t="shared" si="13"/>
        <v>0</v>
      </c>
      <c r="W101" s="17">
        <f t="shared" si="14"/>
        <v>0</v>
      </c>
      <c r="X101" s="5">
        <f t="shared" si="12"/>
        <v>0</v>
      </c>
      <c r="Y101">
        <f t="shared" si="17"/>
        <v>0</v>
      </c>
      <c r="Z101" t="b">
        <f t="shared" si="15"/>
        <v>0</v>
      </c>
      <c r="AA101" t="b">
        <f t="shared" si="16"/>
        <v>0</v>
      </c>
      <c r="AB101" t="b">
        <f t="shared" si="16"/>
        <v>0</v>
      </c>
    </row>
    <row r="102" spans="1:28" x14ac:dyDescent="0.25">
      <c r="A102" t="s">
        <v>82</v>
      </c>
      <c r="B102">
        <v>1</v>
      </c>
      <c r="C102">
        <v>6</v>
      </c>
      <c r="D102">
        <v>21</v>
      </c>
      <c r="E102">
        <v>6</v>
      </c>
      <c r="F102">
        <v>22</v>
      </c>
      <c r="G102" s="5">
        <f t="shared" si="11"/>
        <v>56</v>
      </c>
      <c r="H102" s="18">
        <v>37</v>
      </c>
      <c r="I102" s="10">
        <v>40</v>
      </c>
      <c r="J102" s="10">
        <v>27</v>
      </c>
      <c r="K102" s="10">
        <v>18</v>
      </c>
      <c r="L102" s="10">
        <v>6</v>
      </c>
      <c r="M102" s="10">
        <v>7</v>
      </c>
      <c r="N102" s="10">
        <v>15</v>
      </c>
      <c r="O102" s="10">
        <v>6</v>
      </c>
      <c r="P102" s="10">
        <v>18</v>
      </c>
      <c r="Q102" s="10">
        <v>37</v>
      </c>
      <c r="R102" s="10">
        <v>5</v>
      </c>
      <c r="S102" s="10">
        <v>21</v>
      </c>
      <c r="T102" s="10">
        <v>7</v>
      </c>
      <c r="U102" s="10">
        <v>1</v>
      </c>
      <c r="V102" s="7">
        <f t="shared" si="13"/>
        <v>245</v>
      </c>
      <c r="W102" s="17">
        <f t="shared" si="14"/>
        <v>301</v>
      </c>
      <c r="X102" s="5">
        <f t="shared" si="12"/>
        <v>301</v>
      </c>
      <c r="Y102">
        <f t="shared" si="17"/>
        <v>0</v>
      </c>
      <c r="Z102" t="str">
        <f t="shared" si="15"/>
        <v>True</v>
      </c>
      <c r="AA102" t="str">
        <f t="shared" si="16"/>
        <v>True</v>
      </c>
      <c r="AB102" t="str">
        <f t="shared" si="16"/>
        <v>True</v>
      </c>
    </row>
    <row r="103" spans="1:28" x14ac:dyDescent="0.25">
      <c r="A103" t="s">
        <v>83</v>
      </c>
      <c r="C103">
        <v>30</v>
      </c>
      <c r="D103">
        <v>8</v>
      </c>
      <c r="E103">
        <v>20</v>
      </c>
      <c r="F103">
        <v>42</v>
      </c>
      <c r="G103" s="5">
        <f t="shared" si="11"/>
        <v>100</v>
      </c>
      <c r="H103" s="17">
        <v>25</v>
      </c>
      <c r="I103" s="10">
        <v>36</v>
      </c>
      <c r="J103" s="10">
        <v>35</v>
      </c>
      <c r="K103" s="10">
        <v>20</v>
      </c>
      <c r="L103" s="10"/>
      <c r="M103" s="10">
        <v>20</v>
      </c>
      <c r="N103" s="10">
        <v>6</v>
      </c>
      <c r="O103" s="10">
        <v>10</v>
      </c>
      <c r="P103" s="10">
        <v>15</v>
      </c>
      <c r="Q103" s="10">
        <v>8</v>
      </c>
      <c r="R103" s="10">
        <v>5</v>
      </c>
      <c r="S103" s="10">
        <v>10</v>
      </c>
      <c r="T103" s="10"/>
      <c r="U103" s="10"/>
      <c r="V103" s="7">
        <f t="shared" si="13"/>
        <v>190</v>
      </c>
      <c r="W103" s="17">
        <f t="shared" si="14"/>
        <v>290</v>
      </c>
      <c r="X103" s="5">
        <f t="shared" si="12"/>
        <v>290</v>
      </c>
      <c r="Y103">
        <f t="shared" si="17"/>
        <v>0</v>
      </c>
      <c r="Z103" t="str">
        <f t="shared" si="15"/>
        <v>True</v>
      </c>
      <c r="AA103" t="str">
        <f t="shared" si="16"/>
        <v>True</v>
      </c>
      <c r="AB103" t="str">
        <f t="shared" si="16"/>
        <v>True</v>
      </c>
    </row>
    <row r="104" spans="1:28" hidden="1" x14ac:dyDescent="0.25">
      <c r="A104" t="s">
        <v>84</v>
      </c>
      <c r="G104" s="5">
        <f t="shared" si="11"/>
        <v>0</v>
      </c>
      <c r="H104" s="1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7">
        <f t="shared" si="13"/>
        <v>0</v>
      </c>
      <c r="W104" s="17">
        <f t="shared" si="14"/>
        <v>0</v>
      </c>
      <c r="X104" s="5">
        <f t="shared" si="12"/>
        <v>0</v>
      </c>
      <c r="Y104">
        <f t="shared" si="17"/>
        <v>0</v>
      </c>
      <c r="Z104" t="b">
        <f t="shared" si="15"/>
        <v>0</v>
      </c>
      <c r="AA104" t="b">
        <f t="shared" si="16"/>
        <v>0</v>
      </c>
      <c r="AB104" t="b">
        <f t="shared" si="16"/>
        <v>0</v>
      </c>
    </row>
    <row r="105" spans="1:28" x14ac:dyDescent="0.25">
      <c r="A105" t="s">
        <v>85</v>
      </c>
      <c r="D105">
        <v>10</v>
      </c>
      <c r="F105">
        <v>3</v>
      </c>
      <c r="G105" s="5">
        <f t="shared" ref="G105:G136" si="18">SUM(B105:F105)</f>
        <v>13</v>
      </c>
      <c r="H105" s="17">
        <v>18</v>
      </c>
      <c r="I105" s="10">
        <v>17</v>
      </c>
      <c r="J105" s="10">
        <v>9</v>
      </c>
      <c r="K105" s="10">
        <v>3</v>
      </c>
      <c r="L105" s="10">
        <v>2</v>
      </c>
      <c r="M105" s="10"/>
      <c r="N105" s="10">
        <v>6</v>
      </c>
      <c r="O105" s="5"/>
      <c r="P105" s="10">
        <v>2</v>
      </c>
      <c r="Q105" s="10"/>
      <c r="R105" s="10"/>
      <c r="S105" s="10">
        <v>2</v>
      </c>
      <c r="T105" s="10">
        <v>1</v>
      </c>
      <c r="U105" s="10">
        <v>4</v>
      </c>
      <c r="V105" s="7">
        <f t="shared" si="13"/>
        <v>64</v>
      </c>
      <c r="W105" s="17">
        <f t="shared" si="14"/>
        <v>77</v>
      </c>
      <c r="X105" s="5">
        <f t="shared" ref="X105:X136" si="19">SUM(H105:U105,B105:F105)</f>
        <v>77</v>
      </c>
      <c r="Y105">
        <f t="shared" si="17"/>
        <v>0</v>
      </c>
      <c r="Z105" t="str">
        <f t="shared" si="15"/>
        <v>True</v>
      </c>
      <c r="AA105" t="str">
        <f t="shared" si="16"/>
        <v>True</v>
      </c>
      <c r="AB105" t="str">
        <f t="shared" si="16"/>
        <v>True</v>
      </c>
    </row>
    <row r="106" spans="1:28" x14ac:dyDescent="0.25">
      <c r="A106" t="s">
        <v>86</v>
      </c>
      <c r="G106" s="5">
        <f t="shared" si="18"/>
        <v>0</v>
      </c>
      <c r="H106" s="17"/>
      <c r="I106" s="5"/>
      <c r="J106" s="5"/>
      <c r="K106" s="10"/>
      <c r="L106" s="5">
        <v>1</v>
      </c>
      <c r="M106" s="5">
        <v>1</v>
      </c>
      <c r="N106" s="5"/>
      <c r="O106" s="5">
        <v>1</v>
      </c>
      <c r="P106" s="5"/>
      <c r="Q106" s="10"/>
      <c r="R106" s="10"/>
      <c r="S106" s="5"/>
      <c r="T106" s="5"/>
      <c r="U106" s="5"/>
      <c r="V106" s="7">
        <f t="shared" si="13"/>
        <v>3</v>
      </c>
      <c r="W106" s="17">
        <f t="shared" si="14"/>
        <v>3</v>
      </c>
      <c r="X106" s="5">
        <f t="shared" si="19"/>
        <v>3</v>
      </c>
      <c r="Y106">
        <f t="shared" si="17"/>
        <v>0</v>
      </c>
      <c r="Z106" t="b">
        <f t="shared" si="15"/>
        <v>0</v>
      </c>
      <c r="AA106" t="str">
        <f t="shared" si="16"/>
        <v>True</v>
      </c>
      <c r="AB106" t="str">
        <f t="shared" si="16"/>
        <v>True</v>
      </c>
    </row>
    <row r="107" spans="1:28" x14ac:dyDescent="0.25">
      <c r="A107" t="s">
        <v>87</v>
      </c>
      <c r="G107" s="5">
        <f t="shared" si="18"/>
        <v>0</v>
      </c>
      <c r="H107" s="17"/>
      <c r="I107" s="10">
        <v>1</v>
      </c>
      <c r="J107" s="5"/>
      <c r="K107" s="10">
        <v>3</v>
      </c>
      <c r="L107" s="10"/>
      <c r="M107" s="10">
        <v>1</v>
      </c>
      <c r="N107" s="5"/>
      <c r="O107" s="10">
        <v>1</v>
      </c>
      <c r="P107" s="5"/>
      <c r="Q107" s="10"/>
      <c r="R107" s="10"/>
      <c r="S107" s="5"/>
      <c r="T107" s="5"/>
      <c r="U107" s="5"/>
      <c r="V107" s="7">
        <f t="shared" si="13"/>
        <v>6</v>
      </c>
      <c r="W107" s="17">
        <f t="shared" si="14"/>
        <v>6</v>
      </c>
      <c r="X107" s="5">
        <f t="shared" si="19"/>
        <v>6</v>
      </c>
      <c r="Y107">
        <f t="shared" si="17"/>
        <v>0</v>
      </c>
      <c r="Z107" t="b">
        <f t="shared" si="15"/>
        <v>0</v>
      </c>
      <c r="AA107" t="str">
        <f t="shared" si="16"/>
        <v>True</v>
      </c>
      <c r="AB107" t="str">
        <f t="shared" si="16"/>
        <v>True</v>
      </c>
    </row>
    <row r="108" spans="1:28" hidden="1" x14ac:dyDescent="0.25">
      <c r="A108" t="s">
        <v>88</v>
      </c>
      <c r="G108" s="5">
        <f t="shared" si="18"/>
        <v>0</v>
      </c>
      <c r="H108" s="1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7">
        <f t="shared" si="13"/>
        <v>0</v>
      </c>
      <c r="W108" s="17">
        <f t="shared" si="14"/>
        <v>0</v>
      </c>
      <c r="X108" s="5">
        <f t="shared" si="19"/>
        <v>0</v>
      </c>
      <c r="Y108">
        <f t="shared" si="17"/>
        <v>0</v>
      </c>
      <c r="Z108" t="b">
        <f t="shared" si="15"/>
        <v>0</v>
      </c>
      <c r="AA108" t="b">
        <f t="shared" si="16"/>
        <v>0</v>
      </c>
      <c r="AB108" t="b">
        <f t="shared" si="16"/>
        <v>0</v>
      </c>
    </row>
    <row r="109" spans="1:28" hidden="1" x14ac:dyDescent="0.25">
      <c r="A109" t="s">
        <v>89</v>
      </c>
      <c r="G109" s="5">
        <f t="shared" si="18"/>
        <v>0</v>
      </c>
      <c r="H109" s="1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7">
        <f t="shared" si="13"/>
        <v>0</v>
      </c>
      <c r="W109" s="17">
        <f t="shared" si="14"/>
        <v>0</v>
      </c>
      <c r="X109" s="5">
        <f t="shared" si="19"/>
        <v>0</v>
      </c>
      <c r="Y109">
        <f t="shared" si="17"/>
        <v>0</v>
      </c>
      <c r="Z109" t="b">
        <f t="shared" si="15"/>
        <v>0</v>
      </c>
      <c r="AA109" t="b">
        <f t="shared" si="16"/>
        <v>0</v>
      </c>
      <c r="AB109" t="b">
        <f t="shared" si="16"/>
        <v>0</v>
      </c>
    </row>
    <row r="110" spans="1:28" x14ac:dyDescent="0.25">
      <c r="A110" t="s">
        <v>90</v>
      </c>
      <c r="B110">
        <v>1</v>
      </c>
      <c r="C110">
        <v>7</v>
      </c>
      <c r="D110">
        <v>6</v>
      </c>
      <c r="E110">
        <v>4</v>
      </c>
      <c r="F110">
        <v>2</v>
      </c>
      <c r="G110" s="5">
        <f t="shared" si="18"/>
        <v>20</v>
      </c>
      <c r="H110" s="18">
        <v>2</v>
      </c>
      <c r="I110" s="10">
        <v>7</v>
      </c>
      <c r="J110" s="10">
        <v>3</v>
      </c>
      <c r="K110" s="10">
        <v>3</v>
      </c>
      <c r="L110" s="10">
        <v>2</v>
      </c>
      <c r="M110" s="10">
        <v>1</v>
      </c>
      <c r="N110" s="10"/>
      <c r="O110" s="10"/>
      <c r="P110" s="10">
        <v>1</v>
      </c>
      <c r="Q110" s="10">
        <v>6</v>
      </c>
      <c r="R110" s="10">
        <v>2</v>
      </c>
      <c r="S110" s="10"/>
      <c r="T110" s="10"/>
      <c r="U110" s="10"/>
      <c r="V110" s="7">
        <f t="shared" si="13"/>
        <v>27</v>
      </c>
      <c r="W110" s="17">
        <f t="shared" si="14"/>
        <v>47</v>
      </c>
      <c r="X110" s="5">
        <f t="shared" si="19"/>
        <v>47</v>
      </c>
      <c r="Y110">
        <f t="shared" si="17"/>
        <v>0</v>
      </c>
      <c r="Z110" t="str">
        <f t="shared" si="15"/>
        <v>True</v>
      </c>
      <c r="AA110" t="str">
        <f t="shared" si="16"/>
        <v>True</v>
      </c>
      <c r="AB110" t="str">
        <f t="shared" si="16"/>
        <v>True</v>
      </c>
    </row>
    <row r="111" spans="1:28" hidden="1" x14ac:dyDescent="0.25">
      <c r="A111" t="s">
        <v>153</v>
      </c>
      <c r="G111" s="5">
        <f t="shared" si="18"/>
        <v>0</v>
      </c>
      <c r="H111" s="18"/>
      <c r="I111" s="10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7">
        <f t="shared" si="13"/>
        <v>0</v>
      </c>
      <c r="W111" s="17">
        <f t="shared" si="14"/>
        <v>0</v>
      </c>
      <c r="X111" s="5">
        <f t="shared" si="19"/>
        <v>0</v>
      </c>
      <c r="Y111">
        <f t="shared" si="17"/>
        <v>0</v>
      </c>
      <c r="Z111" t="b">
        <f t="shared" si="15"/>
        <v>0</v>
      </c>
      <c r="AA111" t="b">
        <f t="shared" si="16"/>
        <v>0</v>
      </c>
      <c r="AB111" t="b">
        <f t="shared" si="16"/>
        <v>0</v>
      </c>
    </row>
    <row r="112" spans="1:28" x14ac:dyDescent="0.25">
      <c r="A112" t="s">
        <v>91</v>
      </c>
      <c r="G112" s="5">
        <f t="shared" si="18"/>
        <v>0</v>
      </c>
      <c r="H112" s="17">
        <v>1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7">
        <f t="shared" si="13"/>
        <v>1</v>
      </c>
      <c r="W112" s="17">
        <f t="shared" si="14"/>
        <v>1</v>
      </c>
      <c r="X112" s="5">
        <f t="shared" si="19"/>
        <v>1</v>
      </c>
      <c r="Y112">
        <f t="shared" si="17"/>
        <v>0</v>
      </c>
      <c r="Z112" t="b">
        <f t="shared" si="15"/>
        <v>0</v>
      </c>
      <c r="AA112" t="str">
        <f t="shared" si="16"/>
        <v>True</v>
      </c>
      <c r="AB112" t="str">
        <f t="shared" si="16"/>
        <v>True</v>
      </c>
    </row>
    <row r="113" spans="1:28" x14ac:dyDescent="0.25">
      <c r="A113" t="s">
        <v>92</v>
      </c>
      <c r="C113">
        <v>4</v>
      </c>
      <c r="D113">
        <v>9</v>
      </c>
      <c r="E113">
        <v>3</v>
      </c>
      <c r="F113">
        <v>10</v>
      </c>
      <c r="G113" s="5">
        <f t="shared" si="18"/>
        <v>26</v>
      </c>
      <c r="H113" s="18">
        <v>16</v>
      </c>
      <c r="I113" s="10">
        <v>8</v>
      </c>
      <c r="J113" s="10">
        <v>15</v>
      </c>
      <c r="K113" s="10">
        <v>11</v>
      </c>
      <c r="L113" s="10">
        <v>3</v>
      </c>
      <c r="M113" s="10">
        <v>11</v>
      </c>
      <c r="N113" s="10">
        <v>6</v>
      </c>
      <c r="O113" s="10">
        <v>2</v>
      </c>
      <c r="P113" s="10">
        <v>3</v>
      </c>
      <c r="Q113" s="10">
        <v>17</v>
      </c>
      <c r="R113" s="10"/>
      <c r="S113" s="10">
        <v>6</v>
      </c>
      <c r="T113" s="10"/>
      <c r="U113" s="10">
        <v>2</v>
      </c>
      <c r="V113" s="7">
        <f t="shared" si="13"/>
        <v>100</v>
      </c>
      <c r="W113" s="17">
        <f t="shared" si="14"/>
        <v>126</v>
      </c>
      <c r="X113" s="5">
        <f t="shared" si="19"/>
        <v>126</v>
      </c>
      <c r="Y113">
        <f t="shared" si="17"/>
        <v>0</v>
      </c>
      <c r="Z113" t="str">
        <f t="shared" si="15"/>
        <v>True</v>
      </c>
      <c r="AA113" t="str">
        <f t="shared" si="16"/>
        <v>True</v>
      </c>
      <c r="AB113" t="str">
        <f t="shared" si="16"/>
        <v>True</v>
      </c>
    </row>
    <row r="114" spans="1:28" x14ac:dyDescent="0.25">
      <c r="A114" t="s">
        <v>93</v>
      </c>
      <c r="B114">
        <v>1</v>
      </c>
      <c r="C114">
        <v>8</v>
      </c>
      <c r="D114">
        <v>11</v>
      </c>
      <c r="E114">
        <v>8</v>
      </c>
      <c r="F114">
        <v>12</v>
      </c>
      <c r="G114" s="5">
        <f t="shared" si="18"/>
        <v>40</v>
      </c>
      <c r="H114" s="18">
        <v>21</v>
      </c>
      <c r="I114" s="10">
        <v>10</v>
      </c>
      <c r="J114" s="10">
        <v>10</v>
      </c>
      <c r="K114" s="10">
        <v>14</v>
      </c>
      <c r="L114" s="10">
        <v>2</v>
      </c>
      <c r="M114" s="10">
        <v>8</v>
      </c>
      <c r="N114" s="10">
        <v>6</v>
      </c>
      <c r="O114" s="10">
        <v>9</v>
      </c>
      <c r="P114" s="10">
        <v>19</v>
      </c>
      <c r="Q114" s="10">
        <v>16</v>
      </c>
      <c r="R114" s="10">
        <v>6</v>
      </c>
      <c r="S114" s="10">
        <v>8</v>
      </c>
      <c r="T114" s="10"/>
      <c r="U114" s="10">
        <v>2</v>
      </c>
      <c r="V114" s="7">
        <f t="shared" si="13"/>
        <v>131</v>
      </c>
      <c r="W114" s="17">
        <f t="shared" si="14"/>
        <v>171</v>
      </c>
      <c r="X114" s="5">
        <f t="shared" si="19"/>
        <v>171</v>
      </c>
      <c r="Y114">
        <f t="shared" si="17"/>
        <v>0</v>
      </c>
      <c r="Z114" t="str">
        <f t="shared" si="15"/>
        <v>True</v>
      </c>
      <c r="AA114" t="str">
        <f t="shared" si="16"/>
        <v>True</v>
      </c>
      <c r="AB114" t="str">
        <f t="shared" si="16"/>
        <v>True</v>
      </c>
    </row>
    <row r="115" spans="1:28" x14ac:dyDescent="0.25">
      <c r="A115" t="s">
        <v>94</v>
      </c>
      <c r="B115">
        <v>3</v>
      </c>
      <c r="C115">
        <v>6</v>
      </c>
      <c r="D115">
        <v>29</v>
      </c>
      <c r="E115">
        <v>7</v>
      </c>
      <c r="F115">
        <v>22</v>
      </c>
      <c r="G115" s="5">
        <f t="shared" si="18"/>
        <v>67</v>
      </c>
      <c r="H115" s="17">
        <v>4</v>
      </c>
      <c r="I115" s="10">
        <v>6</v>
      </c>
      <c r="J115" s="10">
        <v>1</v>
      </c>
      <c r="K115" s="10">
        <v>12</v>
      </c>
      <c r="L115" s="10">
        <v>3</v>
      </c>
      <c r="M115" s="5"/>
      <c r="N115" s="5"/>
      <c r="O115" s="5"/>
      <c r="P115" s="10"/>
      <c r="Q115" s="10"/>
      <c r="R115" s="10"/>
      <c r="S115" s="5"/>
      <c r="T115" s="5">
        <v>9</v>
      </c>
      <c r="U115" s="5">
        <v>3</v>
      </c>
      <c r="V115" s="7">
        <f t="shared" si="13"/>
        <v>38</v>
      </c>
      <c r="W115" s="17">
        <f t="shared" si="14"/>
        <v>105</v>
      </c>
      <c r="X115" s="5">
        <f t="shared" si="19"/>
        <v>105</v>
      </c>
      <c r="Y115">
        <f t="shared" si="17"/>
        <v>0</v>
      </c>
      <c r="Z115" t="str">
        <f t="shared" si="15"/>
        <v>True</v>
      </c>
      <c r="AA115" t="str">
        <f t="shared" si="16"/>
        <v>True</v>
      </c>
      <c r="AB115" t="str">
        <f t="shared" si="16"/>
        <v>True</v>
      </c>
    </row>
    <row r="116" spans="1:28" hidden="1" x14ac:dyDescent="0.25">
      <c r="A116" t="s">
        <v>220</v>
      </c>
      <c r="G116" s="5">
        <f t="shared" si="18"/>
        <v>0</v>
      </c>
      <c r="H116" s="1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7">
        <f t="shared" si="13"/>
        <v>0</v>
      </c>
      <c r="W116" s="17">
        <f t="shared" si="14"/>
        <v>0</v>
      </c>
      <c r="X116" s="5">
        <f t="shared" si="19"/>
        <v>0</v>
      </c>
      <c r="Y116">
        <f t="shared" si="17"/>
        <v>0</v>
      </c>
      <c r="Z116" t="b">
        <f t="shared" si="15"/>
        <v>0</v>
      </c>
      <c r="AA116" t="b">
        <f t="shared" si="16"/>
        <v>0</v>
      </c>
      <c r="AB116" t="b">
        <f t="shared" si="16"/>
        <v>0</v>
      </c>
    </row>
    <row r="117" spans="1:28" x14ac:dyDescent="0.25">
      <c r="A117" t="s">
        <v>95</v>
      </c>
      <c r="C117">
        <v>1</v>
      </c>
      <c r="D117">
        <v>1</v>
      </c>
      <c r="E117">
        <v>3</v>
      </c>
      <c r="F117">
        <v>1</v>
      </c>
      <c r="G117" s="5">
        <f t="shared" si="18"/>
        <v>6</v>
      </c>
      <c r="H117" s="17">
        <v>9</v>
      </c>
      <c r="I117" s="5"/>
      <c r="J117" s="10">
        <v>3</v>
      </c>
      <c r="K117" s="10">
        <v>2</v>
      </c>
      <c r="L117" s="10"/>
      <c r="M117" s="10">
        <v>2</v>
      </c>
      <c r="N117" s="5"/>
      <c r="O117" s="10">
        <v>2</v>
      </c>
      <c r="P117" s="5"/>
      <c r="Q117" s="10"/>
      <c r="R117" s="10">
        <v>8</v>
      </c>
      <c r="S117" s="10"/>
      <c r="T117" s="10"/>
      <c r="U117" s="10"/>
      <c r="V117" s="7">
        <f t="shared" si="13"/>
        <v>26</v>
      </c>
      <c r="W117" s="17">
        <f t="shared" si="14"/>
        <v>32</v>
      </c>
      <c r="X117" s="5">
        <f t="shared" si="19"/>
        <v>32</v>
      </c>
      <c r="Y117">
        <f t="shared" si="17"/>
        <v>0</v>
      </c>
      <c r="Z117" t="str">
        <f t="shared" si="15"/>
        <v>True</v>
      </c>
      <c r="AA117" t="str">
        <f t="shared" si="16"/>
        <v>True</v>
      </c>
      <c r="AB117" t="str">
        <f t="shared" si="16"/>
        <v>True</v>
      </c>
    </row>
    <row r="118" spans="1:28" x14ac:dyDescent="0.25">
      <c r="A118" t="s">
        <v>96</v>
      </c>
      <c r="B118">
        <v>8</v>
      </c>
      <c r="G118" s="5">
        <f t="shared" si="18"/>
        <v>8</v>
      </c>
      <c r="H118" s="17">
        <v>1</v>
      </c>
      <c r="I118" s="10"/>
      <c r="J118" s="10"/>
      <c r="K118" s="10"/>
      <c r="L118" s="10"/>
      <c r="M118" s="10"/>
      <c r="N118" s="10"/>
      <c r="O118" s="5"/>
      <c r="P118" s="10"/>
      <c r="Q118" s="10"/>
      <c r="R118" s="10"/>
      <c r="S118" s="10"/>
      <c r="T118" s="10"/>
      <c r="U118" s="10"/>
      <c r="V118" s="7">
        <f t="shared" si="13"/>
        <v>1</v>
      </c>
      <c r="W118" s="17">
        <f t="shared" si="14"/>
        <v>9</v>
      </c>
      <c r="X118" s="5">
        <f t="shared" si="19"/>
        <v>9</v>
      </c>
      <c r="Y118">
        <f t="shared" si="17"/>
        <v>0</v>
      </c>
      <c r="Z118" t="str">
        <f t="shared" si="15"/>
        <v>True</v>
      </c>
      <c r="AA118" t="str">
        <f t="shared" si="16"/>
        <v>True</v>
      </c>
      <c r="AB118" t="str">
        <f t="shared" si="16"/>
        <v>True</v>
      </c>
    </row>
    <row r="119" spans="1:28" x14ac:dyDescent="0.25">
      <c r="A119" t="s">
        <v>97</v>
      </c>
      <c r="D119">
        <v>1</v>
      </c>
      <c r="F119">
        <v>12</v>
      </c>
      <c r="G119" s="5">
        <f t="shared" si="18"/>
        <v>13</v>
      </c>
      <c r="H119" s="17">
        <v>5</v>
      </c>
      <c r="I119" s="5"/>
      <c r="J119" s="10">
        <v>1</v>
      </c>
      <c r="K119" s="5"/>
      <c r="L119" s="5"/>
      <c r="M119" s="5"/>
      <c r="N119" s="5">
        <v>2</v>
      </c>
      <c r="O119" s="5"/>
      <c r="P119" s="5"/>
      <c r="Q119" s="5"/>
      <c r="R119" s="5"/>
      <c r="S119" s="10"/>
      <c r="T119" s="10"/>
      <c r="U119" s="10"/>
      <c r="V119" s="7">
        <f t="shared" si="13"/>
        <v>8</v>
      </c>
      <c r="W119" s="17">
        <f t="shared" si="14"/>
        <v>21</v>
      </c>
      <c r="X119" s="5">
        <f t="shared" si="19"/>
        <v>21</v>
      </c>
      <c r="Y119">
        <f t="shared" si="17"/>
        <v>0</v>
      </c>
      <c r="Z119" t="str">
        <f t="shared" si="15"/>
        <v>True</v>
      </c>
      <c r="AA119" t="str">
        <f t="shared" si="16"/>
        <v>True</v>
      </c>
      <c r="AB119" t="str">
        <f t="shared" si="16"/>
        <v>True</v>
      </c>
    </row>
    <row r="120" spans="1:28" x14ac:dyDescent="0.25">
      <c r="A120" t="s">
        <v>98</v>
      </c>
      <c r="C120">
        <v>7</v>
      </c>
      <c r="E120">
        <v>6</v>
      </c>
      <c r="F120">
        <v>7</v>
      </c>
      <c r="G120" s="5">
        <f t="shared" si="18"/>
        <v>20</v>
      </c>
      <c r="H120" s="18">
        <v>13</v>
      </c>
      <c r="I120" s="10">
        <v>6</v>
      </c>
      <c r="J120" s="10">
        <v>4</v>
      </c>
      <c r="K120" s="10">
        <v>8</v>
      </c>
      <c r="L120" s="10">
        <v>1</v>
      </c>
      <c r="M120" s="10"/>
      <c r="N120" s="10">
        <v>3</v>
      </c>
      <c r="O120" s="10"/>
      <c r="P120" s="10">
        <v>1</v>
      </c>
      <c r="Q120" s="10"/>
      <c r="R120" s="10"/>
      <c r="S120" s="10">
        <v>1</v>
      </c>
      <c r="T120" s="10"/>
      <c r="U120" s="10"/>
      <c r="V120" s="7">
        <f t="shared" si="13"/>
        <v>37</v>
      </c>
      <c r="W120" s="17">
        <f t="shared" si="14"/>
        <v>57</v>
      </c>
      <c r="X120" s="5">
        <f t="shared" si="19"/>
        <v>57</v>
      </c>
      <c r="Y120">
        <f t="shared" si="17"/>
        <v>0</v>
      </c>
      <c r="Z120" t="str">
        <f t="shared" si="15"/>
        <v>True</v>
      </c>
      <c r="AA120" t="str">
        <f t="shared" si="16"/>
        <v>True</v>
      </c>
      <c r="AB120" t="str">
        <f t="shared" si="16"/>
        <v>True</v>
      </c>
    </row>
    <row r="121" spans="1:28" x14ac:dyDescent="0.25">
      <c r="A121" t="s">
        <v>67</v>
      </c>
      <c r="B121">
        <v>4</v>
      </c>
      <c r="C121">
        <v>4</v>
      </c>
      <c r="D121">
        <v>1</v>
      </c>
      <c r="G121" s="5">
        <f t="shared" si="18"/>
        <v>9</v>
      </c>
      <c r="H121" s="1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7">
        <f t="shared" si="13"/>
        <v>0</v>
      </c>
      <c r="W121" s="17">
        <f t="shared" si="14"/>
        <v>9</v>
      </c>
      <c r="X121" s="5">
        <f t="shared" si="19"/>
        <v>9</v>
      </c>
      <c r="Y121">
        <f t="shared" si="17"/>
        <v>0</v>
      </c>
      <c r="Z121" t="str">
        <f t="shared" si="15"/>
        <v>True</v>
      </c>
      <c r="AA121" t="b">
        <f t="shared" si="16"/>
        <v>0</v>
      </c>
      <c r="AB121" t="str">
        <f t="shared" si="16"/>
        <v>True</v>
      </c>
    </row>
    <row r="122" spans="1:28" x14ac:dyDescent="0.25">
      <c r="A122" t="s">
        <v>99</v>
      </c>
      <c r="B122">
        <v>72</v>
      </c>
      <c r="C122">
        <v>19</v>
      </c>
      <c r="D122">
        <v>11</v>
      </c>
      <c r="E122">
        <v>105</v>
      </c>
      <c r="F122">
        <v>1022</v>
      </c>
      <c r="G122" s="5">
        <f t="shared" si="18"/>
        <v>1229</v>
      </c>
      <c r="H122" s="18">
        <v>14</v>
      </c>
      <c r="I122" s="10">
        <v>18</v>
      </c>
      <c r="J122" s="10">
        <v>8</v>
      </c>
      <c r="K122" s="5"/>
      <c r="L122" s="10">
        <v>30</v>
      </c>
      <c r="M122" s="5"/>
      <c r="N122" s="10">
        <v>4</v>
      </c>
      <c r="O122" s="5"/>
      <c r="P122" s="5"/>
      <c r="Q122" s="10"/>
      <c r="R122" s="10"/>
      <c r="S122" s="10">
        <v>16</v>
      </c>
      <c r="T122" s="10"/>
      <c r="U122" s="10"/>
      <c r="V122" s="7">
        <f t="shared" si="13"/>
        <v>90</v>
      </c>
      <c r="W122" s="17">
        <f t="shared" si="14"/>
        <v>1319</v>
      </c>
      <c r="X122" s="5">
        <f t="shared" si="19"/>
        <v>1319</v>
      </c>
      <c r="Y122">
        <f t="shared" si="17"/>
        <v>0</v>
      </c>
      <c r="Z122" t="str">
        <f t="shared" si="15"/>
        <v>True</v>
      </c>
      <c r="AA122" t="str">
        <f t="shared" si="16"/>
        <v>True</v>
      </c>
      <c r="AB122" t="str">
        <f t="shared" si="16"/>
        <v>True</v>
      </c>
    </row>
    <row r="123" spans="1:28" hidden="1" x14ac:dyDescent="0.25">
      <c r="A123" t="s">
        <v>100</v>
      </c>
      <c r="G123" s="5">
        <f t="shared" si="18"/>
        <v>0</v>
      </c>
      <c r="H123" s="1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7">
        <f t="shared" si="13"/>
        <v>0</v>
      </c>
      <c r="W123" s="17">
        <f t="shared" si="14"/>
        <v>0</v>
      </c>
      <c r="X123" s="5">
        <f t="shared" si="19"/>
        <v>0</v>
      </c>
      <c r="Y123">
        <f t="shared" si="17"/>
        <v>0</v>
      </c>
      <c r="Z123" t="b">
        <f t="shared" si="15"/>
        <v>0</v>
      </c>
      <c r="AA123" t="b">
        <f t="shared" si="16"/>
        <v>0</v>
      </c>
      <c r="AB123" t="b">
        <f t="shared" si="16"/>
        <v>0</v>
      </c>
    </row>
    <row r="124" spans="1:28" hidden="1" x14ac:dyDescent="0.25">
      <c r="A124" t="s">
        <v>262</v>
      </c>
      <c r="G124" s="5">
        <f t="shared" si="18"/>
        <v>0</v>
      </c>
      <c r="H124" s="1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7">
        <f t="shared" si="13"/>
        <v>0</v>
      </c>
      <c r="W124" s="17">
        <f t="shared" si="14"/>
        <v>0</v>
      </c>
      <c r="X124" s="5">
        <f t="shared" si="19"/>
        <v>0</v>
      </c>
      <c r="Y124">
        <f t="shared" si="17"/>
        <v>0</v>
      </c>
      <c r="Z124" t="b">
        <f t="shared" si="15"/>
        <v>0</v>
      </c>
      <c r="AA124" t="b">
        <f t="shared" si="16"/>
        <v>0</v>
      </c>
      <c r="AB124" t="b">
        <f t="shared" si="16"/>
        <v>0</v>
      </c>
    </row>
    <row r="125" spans="1:28" x14ac:dyDescent="0.25">
      <c r="A125" t="s">
        <v>68</v>
      </c>
      <c r="D125">
        <v>11</v>
      </c>
      <c r="G125" s="5">
        <f t="shared" si="18"/>
        <v>11</v>
      </c>
      <c r="H125" s="1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>
        <v>2</v>
      </c>
      <c r="U125" s="5"/>
      <c r="V125" s="7">
        <f t="shared" si="13"/>
        <v>2</v>
      </c>
      <c r="W125" s="17">
        <f t="shared" si="14"/>
        <v>13</v>
      </c>
      <c r="X125" s="5">
        <f t="shared" si="19"/>
        <v>13</v>
      </c>
      <c r="Y125">
        <f t="shared" si="17"/>
        <v>0</v>
      </c>
      <c r="Z125" t="str">
        <f t="shared" si="15"/>
        <v>True</v>
      </c>
      <c r="AA125" t="str">
        <f t="shared" si="16"/>
        <v>True</v>
      </c>
      <c r="AB125" t="str">
        <f t="shared" si="16"/>
        <v>True</v>
      </c>
    </row>
    <row r="126" spans="1:28" hidden="1" x14ac:dyDescent="0.25">
      <c r="A126" t="s">
        <v>217</v>
      </c>
      <c r="G126" s="5">
        <f t="shared" si="18"/>
        <v>0</v>
      </c>
      <c r="H126" s="1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7">
        <f t="shared" si="13"/>
        <v>0</v>
      </c>
      <c r="W126" s="17">
        <f>SUM(G126,V126)</f>
        <v>0</v>
      </c>
      <c r="X126" s="5">
        <f t="shared" si="19"/>
        <v>0</v>
      </c>
      <c r="Y126">
        <f t="shared" si="17"/>
        <v>0</v>
      </c>
      <c r="Z126" t="b">
        <f>IF(G126&gt;0,"True")</f>
        <v>0</v>
      </c>
      <c r="AA126" t="b">
        <f>IF(V126&gt;0,"True")</f>
        <v>0</v>
      </c>
      <c r="AB126" t="b">
        <f>IF(W126&gt;0,"True")</f>
        <v>0</v>
      </c>
    </row>
    <row r="127" spans="1:28" hidden="1" x14ac:dyDescent="0.25">
      <c r="A127" t="s">
        <v>101</v>
      </c>
      <c r="G127" s="5">
        <f t="shared" si="18"/>
        <v>0</v>
      </c>
      <c r="H127" s="1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7">
        <f t="shared" si="13"/>
        <v>0</v>
      </c>
      <c r="W127" s="17">
        <f t="shared" si="14"/>
        <v>0</v>
      </c>
      <c r="X127" s="5">
        <f t="shared" si="19"/>
        <v>0</v>
      </c>
      <c r="Y127">
        <f t="shared" si="17"/>
        <v>0</v>
      </c>
      <c r="Z127" t="b">
        <f t="shared" si="15"/>
        <v>0</v>
      </c>
      <c r="AA127" t="b">
        <f t="shared" si="16"/>
        <v>0</v>
      </c>
      <c r="AB127" t="b">
        <f t="shared" si="16"/>
        <v>0</v>
      </c>
    </row>
    <row r="128" spans="1:28" hidden="1" x14ac:dyDescent="0.25">
      <c r="A128" t="s">
        <v>102</v>
      </c>
      <c r="G128" s="5">
        <f t="shared" si="18"/>
        <v>0</v>
      </c>
      <c r="H128" s="1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7">
        <f t="shared" si="13"/>
        <v>0</v>
      </c>
      <c r="W128" s="17">
        <f t="shared" si="14"/>
        <v>0</v>
      </c>
      <c r="X128" s="5">
        <f t="shared" si="19"/>
        <v>0</v>
      </c>
      <c r="Y128">
        <f t="shared" si="17"/>
        <v>0</v>
      </c>
      <c r="Z128" t="b">
        <f t="shared" si="15"/>
        <v>0</v>
      </c>
      <c r="AA128" t="b">
        <f t="shared" si="16"/>
        <v>0</v>
      </c>
      <c r="AB128" t="b">
        <f t="shared" si="16"/>
        <v>0</v>
      </c>
    </row>
    <row r="129" spans="1:28" x14ac:dyDescent="0.25">
      <c r="A129" t="s">
        <v>103</v>
      </c>
      <c r="B129">
        <v>34</v>
      </c>
      <c r="C129">
        <v>12</v>
      </c>
      <c r="D129">
        <v>2</v>
      </c>
      <c r="E129">
        <v>1</v>
      </c>
      <c r="G129" s="5">
        <f t="shared" si="18"/>
        <v>49</v>
      </c>
      <c r="H129" s="17"/>
      <c r="I129" s="5"/>
      <c r="J129" s="5"/>
      <c r="K129" s="5">
        <v>1</v>
      </c>
      <c r="L129" s="5"/>
      <c r="M129" s="5">
        <v>2</v>
      </c>
      <c r="N129" s="5"/>
      <c r="O129" s="5"/>
      <c r="P129" s="5"/>
      <c r="Q129" s="5"/>
      <c r="R129" s="5"/>
      <c r="S129" s="5"/>
      <c r="T129" s="5"/>
      <c r="U129" s="5"/>
      <c r="V129" s="7">
        <f t="shared" si="13"/>
        <v>3</v>
      </c>
      <c r="W129" s="17">
        <f t="shared" si="14"/>
        <v>52</v>
      </c>
      <c r="X129" s="5">
        <f t="shared" si="19"/>
        <v>52</v>
      </c>
      <c r="Y129">
        <f t="shared" si="17"/>
        <v>0</v>
      </c>
      <c r="Z129" t="str">
        <f t="shared" si="15"/>
        <v>True</v>
      </c>
      <c r="AA129" t="str">
        <f t="shared" si="16"/>
        <v>True</v>
      </c>
      <c r="AB129" t="str">
        <f t="shared" si="16"/>
        <v>True</v>
      </c>
    </row>
    <row r="130" spans="1:28" x14ac:dyDescent="0.25">
      <c r="A130" t="s">
        <v>104</v>
      </c>
      <c r="B130">
        <v>14</v>
      </c>
      <c r="G130" s="5">
        <f t="shared" si="18"/>
        <v>14</v>
      </c>
      <c r="H130" s="18">
        <v>1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7">
        <f t="shared" si="13"/>
        <v>1</v>
      </c>
      <c r="W130" s="17">
        <f t="shared" si="14"/>
        <v>15</v>
      </c>
      <c r="X130" s="5">
        <f t="shared" si="19"/>
        <v>15</v>
      </c>
      <c r="Y130">
        <f t="shared" si="17"/>
        <v>0</v>
      </c>
    </row>
    <row r="131" spans="1:28" x14ac:dyDescent="0.25">
      <c r="A131" t="s">
        <v>105</v>
      </c>
      <c r="G131" s="5">
        <f t="shared" si="18"/>
        <v>0</v>
      </c>
      <c r="H131" s="17"/>
      <c r="I131" s="5"/>
      <c r="J131" s="5"/>
      <c r="K131" s="5">
        <v>1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7">
        <f t="shared" si="13"/>
        <v>1</v>
      </c>
      <c r="W131" s="17">
        <f t="shared" si="14"/>
        <v>1</v>
      </c>
      <c r="X131" s="5">
        <f t="shared" si="19"/>
        <v>1</v>
      </c>
      <c r="Y131">
        <f t="shared" si="17"/>
        <v>0</v>
      </c>
    </row>
    <row r="132" spans="1:28" hidden="1" x14ac:dyDescent="0.25">
      <c r="A132" t="s">
        <v>106</v>
      </c>
      <c r="G132" s="5">
        <f t="shared" si="18"/>
        <v>0</v>
      </c>
      <c r="H132" s="1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7">
        <f t="shared" si="13"/>
        <v>0</v>
      </c>
      <c r="W132" s="17">
        <f t="shared" si="14"/>
        <v>0</v>
      </c>
      <c r="X132" s="5">
        <f t="shared" si="19"/>
        <v>0</v>
      </c>
      <c r="Y132">
        <f t="shared" si="17"/>
        <v>0</v>
      </c>
      <c r="Z132" t="b">
        <f t="shared" si="15"/>
        <v>0</v>
      </c>
      <c r="AA132" t="b">
        <f t="shared" ref="AA132:AB163" si="20">IF(V132&gt;0,"True")</f>
        <v>0</v>
      </c>
      <c r="AB132" t="b">
        <f t="shared" si="20"/>
        <v>0</v>
      </c>
    </row>
    <row r="133" spans="1:28" x14ac:dyDescent="0.25">
      <c r="A133" t="s">
        <v>107</v>
      </c>
      <c r="C133">
        <v>18</v>
      </c>
      <c r="D133">
        <v>9</v>
      </c>
      <c r="E133">
        <v>8</v>
      </c>
      <c r="F133">
        <v>12</v>
      </c>
      <c r="G133" s="5">
        <f t="shared" si="18"/>
        <v>47</v>
      </c>
      <c r="H133" s="18">
        <v>64</v>
      </c>
      <c r="I133" s="10">
        <v>21</v>
      </c>
      <c r="J133" s="10">
        <v>66</v>
      </c>
      <c r="K133" s="10">
        <v>26</v>
      </c>
      <c r="L133" s="10">
        <v>2</v>
      </c>
      <c r="M133" s="10">
        <v>1</v>
      </c>
      <c r="N133" s="10">
        <v>12</v>
      </c>
      <c r="O133" s="10">
        <v>1</v>
      </c>
      <c r="P133" s="10">
        <v>21</v>
      </c>
      <c r="Q133" s="10">
        <v>19</v>
      </c>
      <c r="R133" s="10">
        <v>4</v>
      </c>
      <c r="S133" s="10">
        <v>24</v>
      </c>
      <c r="T133" s="10">
        <v>2</v>
      </c>
      <c r="U133" s="10"/>
      <c r="V133" s="7">
        <f t="shared" si="13"/>
        <v>263</v>
      </c>
      <c r="W133" s="17">
        <f t="shared" si="14"/>
        <v>310</v>
      </c>
      <c r="X133" s="5">
        <f t="shared" si="19"/>
        <v>310</v>
      </c>
      <c r="Y133">
        <f t="shared" si="17"/>
        <v>0</v>
      </c>
      <c r="Z133" t="str">
        <f t="shared" si="15"/>
        <v>True</v>
      </c>
      <c r="AA133" t="str">
        <f t="shared" si="20"/>
        <v>True</v>
      </c>
      <c r="AB133" t="str">
        <f t="shared" si="20"/>
        <v>True</v>
      </c>
    </row>
    <row r="134" spans="1:28" x14ac:dyDescent="0.25">
      <c r="A134" t="s">
        <v>108</v>
      </c>
      <c r="C134">
        <v>4</v>
      </c>
      <c r="E134">
        <v>4</v>
      </c>
      <c r="G134" s="5">
        <f t="shared" si="18"/>
        <v>8</v>
      </c>
      <c r="H134" s="17"/>
      <c r="I134" s="5">
        <v>7</v>
      </c>
      <c r="J134" s="5"/>
      <c r="K134" s="10">
        <v>2</v>
      </c>
      <c r="L134" s="5">
        <v>4</v>
      </c>
      <c r="M134" s="5"/>
      <c r="N134" s="10">
        <v>1</v>
      </c>
      <c r="O134" s="5"/>
      <c r="P134" s="10">
        <v>1</v>
      </c>
      <c r="Q134" s="10">
        <v>2</v>
      </c>
      <c r="R134" s="10"/>
      <c r="S134" s="5"/>
      <c r="T134" s="5"/>
      <c r="U134" s="5"/>
      <c r="V134" s="7">
        <f t="shared" si="13"/>
        <v>17</v>
      </c>
      <c r="W134" s="17">
        <f t="shared" si="14"/>
        <v>25</v>
      </c>
      <c r="X134" s="5">
        <f t="shared" si="19"/>
        <v>25</v>
      </c>
      <c r="Y134">
        <f t="shared" si="17"/>
        <v>0</v>
      </c>
      <c r="Z134" t="str">
        <f t="shared" si="15"/>
        <v>True</v>
      </c>
      <c r="AA134" t="str">
        <f t="shared" si="20"/>
        <v>True</v>
      </c>
      <c r="AB134" t="str">
        <f t="shared" si="20"/>
        <v>True</v>
      </c>
    </row>
    <row r="135" spans="1:28" x14ac:dyDescent="0.25">
      <c r="A135" t="s">
        <v>109</v>
      </c>
      <c r="C135">
        <v>38</v>
      </c>
      <c r="D135">
        <v>7</v>
      </c>
      <c r="E135">
        <v>5</v>
      </c>
      <c r="F135">
        <v>15</v>
      </c>
      <c r="G135" s="5">
        <f t="shared" si="18"/>
        <v>65</v>
      </c>
      <c r="H135" s="18">
        <v>22</v>
      </c>
      <c r="I135" s="10">
        <v>21</v>
      </c>
      <c r="J135" s="10">
        <v>20</v>
      </c>
      <c r="K135" s="10">
        <v>7</v>
      </c>
      <c r="L135" s="10">
        <v>3</v>
      </c>
      <c r="M135" s="10">
        <v>2</v>
      </c>
      <c r="N135" s="10">
        <v>2</v>
      </c>
      <c r="O135" s="10">
        <v>6</v>
      </c>
      <c r="P135" s="10">
        <v>10</v>
      </c>
      <c r="Q135" s="10">
        <v>11</v>
      </c>
      <c r="R135" s="10">
        <v>4</v>
      </c>
      <c r="S135" s="10">
        <v>3</v>
      </c>
      <c r="T135" s="10">
        <v>8</v>
      </c>
      <c r="U135" s="10">
        <v>2</v>
      </c>
      <c r="V135" s="7">
        <f t="shared" si="13"/>
        <v>121</v>
      </c>
      <c r="W135" s="17">
        <f t="shared" si="14"/>
        <v>186</v>
      </c>
      <c r="X135" s="5">
        <f t="shared" si="19"/>
        <v>186</v>
      </c>
      <c r="Y135">
        <f t="shared" si="17"/>
        <v>0</v>
      </c>
      <c r="Z135" t="str">
        <f t="shared" si="15"/>
        <v>True</v>
      </c>
      <c r="AA135" t="str">
        <f t="shared" si="20"/>
        <v>True</v>
      </c>
      <c r="AB135" t="str">
        <f t="shared" si="20"/>
        <v>True</v>
      </c>
    </row>
    <row r="136" spans="1:28" x14ac:dyDescent="0.25">
      <c r="A136" t="s">
        <v>110</v>
      </c>
      <c r="D136">
        <v>3</v>
      </c>
      <c r="G136" s="5">
        <f t="shared" si="18"/>
        <v>3</v>
      </c>
      <c r="H136" s="17">
        <v>1</v>
      </c>
      <c r="I136" s="10">
        <v>10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7">
        <f t="shared" si="13"/>
        <v>11</v>
      </c>
      <c r="W136" s="17">
        <f t="shared" si="14"/>
        <v>14</v>
      </c>
      <c r="X136" s="5">
        <f t="shared" si="19"/>
        <v>14</v>
      </c>
      <c r="Y136">
        <f t="shared" si="17"/>
        <v>0</v>
      </c>
      <c r="Z136" t="str">
        <f t="shared" si="15"/>
        <v>True</v>
      </c>
      <c r="AA136" t="str">
        <f t="shared" si="20"/>
        <v>True</v>
      </c>
      <c r="AB136" t="str">
        <f t="shared" si="20"/>
        <v>True</v>
      </c>
    </row>
    <row r="137" spans="1:28" x14ac:dyDescent="0.25">
      <c r="A137" t="s">
        <v>111</v>
      </c>
      <c r="C137">
        <v>16</v>
      </c>
      <c r="E137">
        <v>2</v>
      </c>
      <c r="F137">
        <v>93</v>
      </c>
      <c r="G137" s="5">
        <f t="shared" ref="G137:G163" si="21">SUM(B137:F137)</f>
        <v>111</v>
      </c>
      <c r="H137" s="17">
        <v>3</v>
      </c>
      <c r="I137" s="10">
        <v>3</v>
      </c>
      <c r="J137" s="5"/>
      <c r="K137" s="10">
        <v>8</v>
      </c>
      <c r="L137" s="10">
        <v>2</v>
      </c>
      <c r="M137" s="5"/>
      <c r="N137" s="10">
        <v>4</v>
      </c>
      <c r="O137" s="5"/>
      <c r="P137" s="10">
        <v>9</v>
      </c>
      <c r="Q137" s="5"/>
      <c r="R137" s="5"/>
      <c r="S137" s="5">
        <v>19</v>
      </c>
      <c r="T137" s="5"/>
      <c r="U137" s="5"/>
      <c r="V137" s="7">
        <f t="shared" si="13"/>
        <v>48</v>
      </c>
      <c r="W137" s="17">
        <f t="shared" si="14"/>
        <v>159</v>
      </c>
      <c r="X137" s="5">
        <f t="shared" ref="X137:X163" si="22">SUM(H137:U137,B137:F137)</f>
        <v>159</v>
      </c>
      <c r="Y137">
        <f t="shared" si="17"/>
        <v>0</v>
      </c>
      <c r="Z137" t="str">
        <f t="shared" si="15"/>
        <v>True</v>
      </c>
      <c r="AA137" t="str">
        <f t="shared" si="20"/>
        <v>True</v>
      </c>
      <c r="AB137" t="str">
        <f t="shared" si="20"/>
        <v>True</v>
      </c>
    </row>
    <row r="138" spans="1:28" x14ac:dyDescent="0.25">
      <c r="A138" t="s">
        <v>112</v>
      </c>
      <c r="D138">
        <v>32</v>
      </c>
      <c r="E138">
        <v>3</v>
      </c>
      <c r="F138">
        <v>4</v>
      </c>
      <c r="G138" s="5">
        <f t="shared" si="21"/>
        <v>39</v>
      </c>
      <c r="H138" s="17">
        <v>1</v>
      </c>
      <c r="I138" s="10">
        <v>14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7">
        <f t="shared" ref="V138:V163" si="23">SUM(H138:U138)</f>
        <v>15</v>
      </c>
      <c r="W138" s="17">
        <f t="shared" si="14"/>
        <v>54</v>
      </c>
      <c r="X138" s="5">
        <f t="shared" si="22"/>
        <v>54</v>
      </c>
      <c r="Y138">
        <f t="shared" si="17"/>
        <v>0</v>
      </c>
      <c r="Z138" t="str">
        <f t="shared" si="15"/>
        <v>True</v>
      </c>
      <c r="AA138" t="str">
        <f t="shared" si="20"/>
        <v>True</v>
      </c>
      <c r="AB138" t="str">
        <f t="shared" si="20"/>
        <v>True</v>
      </c>
    </row>
    <row r="139" spans="1:28" x14ac:dyDescent="0.25">
      <c r="A139" t="s">
        <v>113</v>
      </c>
      <c r="D139">
        <v>1</v>
      </c>
      <c r="E139">
        <v>6</v>
      </c>
      <c r="F139">
        <v>44</v>
      </c>
      <c r="G139" s="5">
        <f t="shared" si="21"/>
        <v>51</v>
      </c>
      <c r="H139" s="17">
        <v>16</v>
      </c>
      <c r="I139" s="10">
        <v>10</v>
      </c>
      <c r="J139" s="10">
        <v>4</v>
      </c>
      <c r="K139" s="10">
        <v>15</v>
      </c>
      <c r="L139" s="10">
        <v>3</v>
      </c>
      <c r="M139" s="5"/>
      <c r="N139" s="10">
        <v>4</v>
      </c>
      <c r="O139" s="10">
        <v>4</v>
      </c>
      <c r="P139" s="10">
        <v>2</v>
      </c>
      <c r="Q139" s="10">
        <v>15</v>
      </c>
      <c r="R139" s="10">
        <v>1</v>
      </c>
      <c r="S139" s="5"/>
      <c r="T139" s="5"/>
      <c r="U139" s="10">
        <v>4</v>
      </c>
      <c r="V139" s="7">
        <f t="shared" si="23"/>
        <v>78</v>
      </c>
      <c r="W139" s="17">
        <f t="shared" ref="W139:W163" si="24">SUM(G139,V139)</f>
        <v>129</v>
      </c>
      <c r="X139" s="5">
        <f t="shared" si="22"/>
        <v>129</v>
      </c>
      <c r="Y139">
        <f t="shared" si="17"/>
        <v>0</v>
      </c>
      <c r="Z139" t="str">
        <f t="shared" ref="Z139:Z163" si="25">IF(G139&gt;0,"True")</f>
        <v>True</v>
      </c>
      <c r="AA139" t="str">
        <f t="shared" si="20"/>
        <v>True</v>
      </c>
      <c r="AB139" t="str">
        <f t="shared" si="20"/>
        <v>True</v>
      </c>
    </row>
    <row r="140" spans="1:28" x14ac:dyDescent="0.25">
      <c r="A140" t="s">
        <v>114</v>
      </c>
      <c r="F140">
        <v>1</v>
      </c>
      <c r="G140" s="5">
        <f t="shared" si="21"/>
        <v>1</v>
      </c>
      <c r="H140" s="17">
        <v>2</v>
      </c>
      <c r="I140" s="5"/>
      <c r="J140" s="5">
        <v>1</v>
      </c>
      <c r="K140" s="10">
        <v>8</v>
      </c>
      <c r="L140" s="10">
        <v>1</v>
      </c>
      <c r="M140" s="5"/>
      <c r="N140" s="10">
        <v>1</v>
      </c>
      <c r="O140" s="5"/>
      <c r="P140" s="5"/>
      <c r="Q140" s="5"/>
      <c r="R140" s="5"/>
      <c r="S140" s="5"/>
      <c r="T140" s="5">
        <v>2</v>
      </c>
      <c r="U140" s="5"/>
      <c r="V140" s="7">
        <f t="shared" si="23"/>
        <v>15</v>
      </c>
      <c r="W140" s="17">
        <f t="shared" si="24"/>
        <v>16</v>
      </c>
      <c r="X140" s="5">
        <f t="shared" si="22"/>
        <v>16</v>
      </c>
      <c r="Y140">
        <f t="shared" si="17"/>
        <v>0</v>
      </c>
      <c r="Z140" t="str">
        <f t="shared" si="25"/>
        <v>True</v>
      </c>
      <c r="AA140" t="str">
        <f t="shared" si="20"/>
        <v>True</v>
      </c>
      <c r="AB140" t="str">
        <f t="shared" si="20"/>
        <v>True</v>
      </c>
    </row>
    <row r="141" spans="1:28" x14ac:dyDescent="0.25">
      <c r="A141" t="s">
        <v>115</v>
      </c>
      <c r="F141">
        <v>2</v>
      </c>
      <c r="G141" s="5">
        <f t="shared" si="21"/>
        <v>2</v>
      </c>
      <c r="H141" s="17">
        <v>1</v>
      </c>
      <c r="I141" s="5"/>
      <c r="J141" s="5"/>
      <c r="K141" s="5"/>
      <c r="L141" s="5"/>
      <c r="M141" s="5"/>
      <c r="N141" s="5"/>
      <c r="O141" s="5">
        <v>1</v>
      </c>
      <c r="P141" s="5"/>
      <c r="Q141" s="5"/>
      <c r="R141" s="5"/>
      <c r="S141" s="5"/>
      <c r="T141" s="5"/>
      <c r="U141" s="5"/>
      <c r="V141" s="7">
        <f t="shared" si="23"/>
        <v>2</v>
      </c>
      <c r="W141" s="17">
        <f t="shared" si="24"/>
        <v>4</v>
      </c>
      <c r="X141" s="5">
        <f t="shared" si="22"/>
        <v>4</v>
      </c>
      <c r="Y141">
        <f t="shared" si="17"/>
        <v>0</v>
      </c>
      <c r="Z141" t="str">
        <f t="shared" si="25"/>
        <v>True</v>
      </c>
      <c r="AA141" t="str">
        <f t="shared" si="20"/>
        <v>True</v>
      </c>
      <c r="AB141" t="str">
        <f t="shared" si="20"/>
        <v>True</v>
      </c>
    </row>
    <row r="142" spans="1:28" x14ac:dyDescent="0.25">
      <c r="A142" t="s">
        <v>116</v>
      </c>
      <c r="B142">
        <v>92</v>
      </c>
      <c r="C142">
        <v>83</v>
      </c>
      <c r="D142">
        <v>133</v>
      </c>
      <c r="F142">
        <v>282</v>
      </c>
      <c r="G142" s="5">
        <f t="shared" si="21"/>
        <v>590</v>
      </c>
      <c r="H142" s="18">
        <v>82</v>
      </c>
      <c r="I142" s="10">
        <v>92</v>
      </c>
      <c r="J142" s="10">
        <v>15</v>
      </c>
      <c r="K142" s="10">
        <v>8</v>
      </c>
      <c r="L142" s="5"/>
      <c r="M142" s="5"/>
      <c r="N142" s="10">
        <v>17</v>
      </c>
      <c r="O142" s="10"/>
      <c r="P142" s="5">
        <v>1</v>
      </c>
      <c r="Q142" s="5"/>
      <c r="R142" s="5"/>
      <c r="S142" s="5"/>
      <c r="T142" s="5"/>
      <c r="U142" s="5">
        <v>6</v>
      </c>
      <c r="V142" s="7">
        <f t="shared" si="23"/>
        <v>221</v>
      </c>
      <c r="W142" s="17">
        <f t="shared" si="24"/>
        <v>811</v>
      </c>
      <c r="X142" s="5">
        <f t="shared" si="22"/>
        <v>811</v>
      </c>
      <c r="Y142">
        <f t="shared" si="17"/>
        <v>0</v>
      </c>
      <c r="Z142" t="str">
        <f t="shared" si="25"/>
        <v>True</v>
      </c>
      <c r="AA142" t="str">
        <f t="shared" si="20"/>
        <v>True</v>
      </c>
      <c r="AB142" t="str">
        <f t="shared" si="20"/>
        <v>True</v>
      </c>
    </row>
    <row r="143" spans="1:28" x14ac:dyDescent="0.25">
      <c r="A143" t="s">
        <v>117</v>
      </c>
      <c r="B143">
        <v>5</v>
      </c>
      <c r="C143">
        <v>23</v>
      </c>
      <c r="D143">
        <v>25</v>
      </c>
      <c r="E143">
        <v>2</v>
      </c>
      <c r="F143">
        <v>60</v>
      </c>
      <c r="G143" s="5">
        <f t="shared" si="21"/>
        <v>115</v>
      </c>
      <c r="H143" s="18">
        <v>96</v>
      </c>
      <c r="I143" s="10">
        <v>55</v>
      </c>
      <c r="J143" s="10">
        <v>130</v>
      </c>
      <c r="K143" s="10">
        <v>33</v>
      </c>
      <c r="L143" s="10">
        <v>49</v>
      </c>
      <c r="M143" s="10">
        <v>2</v>
      </c>
      <c r="N143" s="10">
        <v>15</v>
      </c>
      <c r="O143" s="10">
        <v>2</v>
      </c>
      <c r="P143" s="10">
        <v>8</v>
      </c>
      <c r="Q143" s="10">
        <v>61</v>
      </c>
      <c r="R143" s="10">
        <v>3</v>
      </c>
      <c r="S143" s="10">
        <v>16</v>
      </c>
      <c r="T143" s="10">
        <v>10</v>
      </c>
      <c r="U143" s="10">
        <v>3</v>
      </c>
      <c r="V143" s="7">
        <f t="shared" si="23"/>
        <v>483</v>
      </c>
      <c r="W143" s="17">
        <f t="shared" si="24"/>
        <v>598</v>
      </c>
      <c r="X143" s="5">
        <f t="shared" si="22"/>
        <v>598</v>
      </c>
      <c r="Y143">
        <f t="shared" si="17"/>
        <v>0</v>
      </c>
      <c r="Z143" t="str">
        <f t="shared" si="25"/>
        <v>True</v>
      </c>
      <c r="AA143" t="str">
        <f t="shared" si="20"/>
        <v>True</v>
      </c>
      <c r="AB143" t="str">
        <f t="shared" si="20"/>
        <v>True</v>
      </c>
    </row>
    <row r="144" spans="1:28" x14ac:dyDescent="0.25">
      <c r="A144" t="s">
        <v>221</v>
      </c>
      <c r="G144" s="5">
        <f t="shared" si="21"/>
        <v>0</v>
      </c>
      <c r="H144" s="18">
        <v>1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7">
        <f>SUM(H144:U144)</f>
        <v>1</v>
      </c>
      <c r="W144" s="17">
        <f>SUM(G144,V144)</f>
        <v>1</v>
      </c>
      <c r="X144" s="5">
        <f t="shared" si="22"/>
        <v>1</v>
      </c>
      <c r="Y144">
        <f t="shared" si="17"/>
        <v>0</v>
      </c>
      <c r="Z144" t="b">
        <f>IF(G144&gt;0,"True")</f>
        <v>0</v>
      </c>
      <c r="AA144" t="str">
        <f>IF(V144&gt;0,"True")</f>
        <v>True</v>
      </c>
      <c r="AB144" t="str">
        <f>IF(W144&gt;0,"True")</f>
        <v>True</v>
      </c>
    </row>
    <row r="145" spans="1:28" x14ac:dyDescent="0.25">
      <c r="A145" t="s">
        <v>118</v>
      </c>
      <c r="D145">
        <v>81</v>
      </c>
      <c r="G145" s="5">
        <f t="shared" si="21"/>
        <v>81</v>
      </c>
      <c r="H145" s="17">
        <v>10</v>
      </c>
      <c r="I145" s="5"/>
      <c r="J145" s="5"/>
      <c r="K145" s="10">
        <v>4</v>
      </c>
      <c r="L145" s="5"/>
      <c r="M145" s="5"/>
      <c r="N145" s="10">
        <v>11</v>
      </c>
      <c r="O145" s="5"/>
      <c r="P145" s="10"/>
      <c r="Q145" s="10">
        <v>19</v>
      </c>
      <c r="R145" s="10"/>
      <c r="S145" s="5"/>
      <c r="T145" s="5"/>
      <c r="U145" s="5"/>
      <c r="V145" s="7">
        <f t="shared" si="23"/>
        <v>44</v>
      </c>
      <c r="W145" s="17">
        <f t="shared" si="24"/>
        <v>125</v>
      </c>
      <c r="X145" s="5">
        <f t="shared" si="22"/>
        <v>125</v>
      </c>
      <c r="Y145">
        <f t="shared" si="17"/>
        <v>0</v>
      </c>
    </row>
    <row r="146" spans="1:28" x14ac:dyDescent="0.25">
      <c r="A146" t="s">
        <v>119</v>
      </c>
      <c r="B146">
        <v>32</v>
      </c>
      <c r="D146">
        <v>8</v>
      </c>
      <c r="E146">
        <v>4</v>
      </c>
      <c r="F146">
        <v>354</v>
      </c>
      <c r="G146" s="5">
        <f t="shared" si="21"/>
        <v>398</v>
      </c>
      <c r="H146" s="18">
        <v>95</v>
      </c>
      <c r="I146" s="10">
        <v>60</v>
      </c>
      <c r="J146" s="10">
        <v>35</v>
      </c>
      <c r="K146" s="10">
        <v>126</v>
      </c>
      <c r="L146" s="10">
        <v>22</v>
      </c>
      <c r="M146" s="10">
        <v>11</v>
      </c>
      <c r="N146" s="10">
        <v>6</v>
      </c>
      <c r="O146" s="10">
        <v>24</v>
      </c>
      <c r="P146" s="10">
        <v>52</v>
      </c>
      <c r="Q146" s="10">
        <v>33</v>
      </c>
      <c r="R146" s="10">
        <v>9</v>
      </c>
      <c r="S146" s="10">
        <v>12</v>
      </c>
      <c r="T146" s="10">
        <v>46</v>
      </c>
      <c r="U146" s="10">
        <v>8</v>
      </c>
      <c r="V146" s="7">
        <f t="shared" si="23"/>
        <v>539</v>
      </c>
      <c r="W146" s="17">
        <f t="shared" si="24"/>
        <v>937</v>
      </c>
      <c r="X146" s="5">
        <f t="shared" si="22"/>
        <v>937</v>
      </c>
      <c r="Y146">
        <f t="shared" si="17"/>
        <v>0</v>
      </c>
      <c r="Z146" t="str">
        <f t="shared" si="25"/>
        <v>True</v>
      </c>
      <c r="AA146" t="str">
        <f t="shared" si="20"/>
        <v>True</v>
      </c>
      <c r="AB146" t="str">
        <f t="shared" si="20"/>
        <v>True</v>
      </c>
    </row>
    <row r="147" spans="1:28" x14ac:dyDescent="0.25">
      <c r="A147" t="s">
        <v>261</v>
      </c>
      <c r="G147" s="5"/>
      <c r="H147" s="18"/>
      <c r="I147" s="10"/>
      <c r="J147" s="10"/>
      <c r="K147" s="10"/>
      <c r="L147" s="10"/>
      <c r="M147" s="10"/>
      <c r="N147" s="10"/>
      <c r="O147" s="10"/>
      <c r="P147" s="10"/>
      <c r="Q147" s="10">
        <v>6</v>
      </c>
      <c r="R147" s="10">
        <v>4</v>
      </c>
      <c r="S147" s="10"/>
      <c r="T147" s="10"/>
      <c r="U147" s="10"/>
      <c r="V147" s="7">
        <f t="shared" si="23"/>
        <v>10</v>
      </c>
      <c r="W147" s="17">
        <f t="shared" si="24"/>
        <v>10</v>
      </c>
      <c r="X147" s="5">
        <f t="shared" si="22"/>
        <v>10</v>
      </c>
      <c r="Y147">
        <f t="shared" si="17"/>
        <v>0</v>
      </c>
    </row>
    <row r="148" spans="1:28" x14ac:dyDescent="0.25">
      <c r="A148" t="s">
        <v>120</v>
      </c>
      <c r="C148">
        <v>4</v>
      </c>
      <c r="F148">
        <v>2</v>
      </c>
      <c r="G148" s="5">
        <f t="shared" si="21"/>
        <v>6</v>
      </c>
      <c r="H148" s="17"/>
      <c r="I148" s="1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7">
        <f t="shared" si="23"/>
        <v>0</v>
      </c>
      <c r="W148" s="17">
        <f t="shared" si="24"/>
        <v>6</v>
      </c>
      <c r="X148" s="5">
        <f t="shared" si="22"/>
        <v>6</v>
      </c>
      <c r="Y148">
        <f t="shared" si="17"/>
        <v>0</v>
      </c>
      <c r="Z148" t="str">
        <f t="shared" si="25"/>
        <v>True</v>
      </c>
      <c r="AA148" t="b">
        <f t="shared" si="20"/>
        <v>0</v>
      </c>
      <c r="AB148" t="str">
        <f t="shared" si="20"/>
        <v>True</v>
      </c>
    </row>
    <row r="149" spans="1:28" hidden="1" x14ac:dyDescent="0.25">
      <c r="A149" t="s">
        <v>121</v>
      </c>
      <c r="G149" s="5">
        <f t="shared" si="21"/>
        <v>0</v>
      </c>
      <c r="H149" s="1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7">
        <f t="shared" si="23"/>
        <v>0</v>
      </c>
      <c r="W149" s="17">
        <f t="shared" si="24"/>
        <v>0</v>
      </c>
      <c r="X149" s="5">
        <f t="shared" si="22"/>
        <v>0</v>
      </c>
      <c r="Y149">
        <f t="shared" ref="Y149:Y164" si="26">+W149-X149</f>
        <v>0</v>
      </c>
      <c r="Z149" t="b">
        <f t="shared" si="25"/>
        <v>0</v>
      </c>
      <c r="AA149" t="b">
        <f t="shared" si="20"/>
        <v>0</v>
      </c>
      <c r="AB149" t="b">
        <f t="shared" si="20"/>
        <v>0</v>
      </c>
    </row>
    <row r="150" spans="1:28" x14ac:dyDescent="0.25">
      <c r="A150" t="s">
        <v>122</v>
      </c>
      <c r="B150">
        <v>41</v>
      </c>
      <c r="D150">
        <v>272</v>
      </c>
      <c r="E150">
        <v>20</v>
      </c>
      <c r="G150" s="5">
        <f t="shared" si="21"/>
        <v>333</v>
      </c>
      <c r="H150" s="17"/>
      <c r="I150" s="1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7">
        <f t="shared" si="23"/>
        <v>0</v>
      </c>
      <c r="W150" s="17">
        <f t="shared" si="24"/>
        <v>333</v>
      </c>
      <c r="X150" s="5">
        <f t="shared" si="22"/>
        <v>333</v>
      </c>
      <c r="Y150">
        <f t="shared" si="26"/>
        <v>0</v>
      </c>
      <c r="Z150" t="str">
        <f t="shared" si="25"/>
        <v>True</v>
      </c>
      <c r="AA150" t="b">
        <f t="shared" si="20"/>
        <v>0</v>
      </c>
      <c r="AB150" t="str">
        <f t="shared" si="20"/>
        <v>True</v>
      </c>
    </row>
    <row r="151" spans="1:28" x14ac:dyDescent="0.25">
      <c r="A151" t="s">
        <v>123</v>
      </c>
      <c r="B151">
        <v>76</v>
      </c>
      <c r="C151">
        <v>42</v>
      </c>
      <c r="D151">
        <v>24</v>
      </c>
      <c r="E151">
        <v>20</v>
      </c>
      <c r="F151">
        <v>500</v>
      </c>
      <c r="G151" s="5">
        <f t="shared" si="21"/>
        <v>662</v>
      </c>
      <c r="H151" s="17"/>
      <c r="I151" s="10">
        <v>4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7">
        <f t="shared" si="23"/>
        <v>4</v>
      </c>
      <c r="W151" s="17">
        <f t="shared" si="24"/>
        <v>666</v>
      </c>
      <c r="X151" s="5">
        <f t="shared" si="22"/>
        <v>666</v>
      </c>
      <c r="Y151">
        <f t="shared" si="26"/>
        <v>0</v>
      </c>
      <c r="Z151" t="str">
        <f t="shared" si="25"/>
        <v>True</v>
      </c>
      <c r="AA151" t="str">
        <f t="shared" si="20"/>
        <v>True</v>
      </c>
      <c r="AB151" t="str">
        <f t="shared" si="20"/>
        <v>True</v>
      </c>
    </row>
    <row r="152" spans="1:28" x14ac:dyDescent="0.25">
      <c r="A152" t="s">
        <v>124</v>
      </c>
      <c r="F152">
        <v>2</v>
      </c>
      <c r="G152" s="5">
        <f t="shared" si="21"/>
        <v>2</v>
      </c>
      <c r="H152" s="1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7">
        <f t="shared" si="23"/>
        <v>0</v>
      </c>
      <c r="W152" s="17">
        <f t="shared" si="24"/>
        <v>2</v>
      </c>
      <c r="X152" s="5">
        <f t="shared" si="22"/>
        <v>2</v>
      </c>
      <c r="Y152">
        <f t="shared" si="26"/>
        <v>0</v>
      </c>
      <c r="Z152" t="str">
        <f t="shared" si="25"/>
        <v>True</v>
      </c>
      <c r="AA152" t="b">
        <f t="shared" si="20"/>
        <v>0</v>
      </c>
      <c r="AB152" t="str">
        <f t="shared" si="20"/>
        <v>True</v>
      </c>
    </row>
    <row r="153" spans="1:28" x14ac:dyDescent="0.25">
      <c r="A153" t="s">
        <v>125</v>
      </c>
      <c r="B153">
        <v>200</v>
      </c>
      <c r="G153" s="5">
        <f t="shared" si="21"/>
        <v>200</v>
      </c>
      <c r="H153" s="1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7">
        <f t="shared" si="23"/>
        <v>0</v>
      </c>
      <c r="W153" s="17">
        <f t="shared" si="24"/>
        <v>200</v>
      </c>
      <c r="X153" s="5">
        <f t="shared" si="22"/>
        <v>200</v>
      </c>
      <c r="Y153">
        <f t="shared" si="26"/>
        <v>0</v>
      </c>
    </row>
    <row r="154" spans="1:28" x14ac:dyDescent="0.25">
      <c r="A154" t="s">
        <v>126</v>
      </c>
      <c r="F154">
        <v>1</v>
      </c>
      <c r="G154" s="5">
        <f t="shared" si="21"/>
        <v>1</v>
      </c>
      <c r="H154" s="1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7">
        <f t="shared" si="23"/>
        <v>0</v>
      </c>
      <c r="W154" s="17">
        <f t="shared" si="24"/>
        <v>1</v>
      </c>
      <c r="X154" s="5">
        <f t="shared" si="22"/>
        <v>1</v>
      </c>
      <c r="Y154">
        <f t="shared" si="26"/>
        <v>0</v>
      </c>
      <c r="Z154" t="str">
        <f t="shared" si="25"/>
        <v>True</v>
      </c>
      <c r="AA154" t="b">
        <f t="shared" si="20"/>
        <v>0</v>
      </c>
      <c r="AB154" t="str">
        <f t="shared" si="20"/>
        <v>True</v>
      </c>
    </row>
    <row r="155" spans="1:28" x14ac:dyDescent="0.25">
      <c r="A155" t="s">
        <v>127</v>
      </c>
      <c r="B155">
        <v>39</v>
      </c>
      <c r="C155">
        <v>13</v>
      </c>
      <c r="D155">
        <v>10</v>
      </c>
      <c r="E155">
        <v>4</v>
      </c>
      <c r="F155">
        <v>15</v>
      </c>
      <c r="G155" s="5">
        <f t="shared" si="21"/>
        <v>81</v>
      </c>
      <c r="H155" s="18">
        <v>5</v>
      </c>
      <c r="I155" s="10">
        <v>4</v>
      </c>
      <c r="J155" s="10">
        <v>5</v>
      </c>
      <c r="K155" s="10">
        <v>4</v>
      </c>
      <c r="L155" s="10">
        <v>4</v>
      </c>
      <c r="M155" s="5"/>
      <c r="N155" s="5"/>
      <c r="O155" s="5"/>
      <c r="P155" s="5"/>
      <c r="Q155" s="5"/>
      <c r="R155" s="5"/>
      <c r="S155" s="5"/>
      <c r="T155" s="5"/>
      <c r="U155" s="5"/>
      <c r="V155" s="7">
        <f t="shared" si="23"/>
        <v>22</v>
      </c>
      <c r="W155" s="17">
        <f t="shared" si="24"/>
        <v>103</v>
      </c>
      <c r="X155" s="5">
        <f t="shared" si="22"/>
        <v>103</v>
      </c>
      <c r="Y155">
        <f t="shared" si="26"/>
        <v>0</v>
      </c>
      <c r="Z155" t="str">
        <f t="shared" si="25"/>
        <v>True</v>
      </c>
      <c r="AA155" t="str">
        <f t="shared" si="20"/>
        <v>True</v>
      </c>
      <c r="AB155" t="str">
        <f t="shared" si="20"/>
        <v>True</v>
      </c>
    </row>
    <row r="156" spans="1:28" hidden="1" x14ac:dyDescent="0.25">
      <c r="A156" t="s">
        <v>242</v>
      </c>
      <c r="G156" s="5">
        <f t="shared" si="21"/>
        <v>0</v>
      </c>
      <c r="H156" s="1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7">
        <f t="shared" si="23"/>
        <v>0</v>
      </c>
      <c r="W156" s="17">
        <f t="shared" si="24"/>
        <v>0</v>
      </c>
      <c r="X156" s="5">
        <f t="shared" si="22"/>
        <v>0</v>
      </c>
      <c r="Y156">
        <f t="shared" si="26"/>
        <v>0</v>
      </c>
      <c r="Z156" t="b">
        <f t="shared" si="25"/>
        <v>0</v>
      </c>
      <c r="AA156" t="b">
        <f t="shared" si="20"/>
        <v>0</v>
      </c>
      <c r="AB156" t="b">
        <f t="shared" si="20"/>
        <v>0</v>
      </c>
    </row>
    <row r="157" spans="1:28" x14ac:dyDescent="0.25">
      <c r="A157" t="s">
        <v>128</v>
      </c>
      <c r="B157">
        <v>8</v>
      </c>
      <c r="C157">
        <v>2</v>
      </c>
      <c r="E157">
        <v>10</v>
      </c>
      <c r="F157">
        <v>34</v>
      </c>
      <c r="G157" s="5">
        <f t="shared" si="21"/>
        <v>54</v>
      </c>
      <c r="H157" s="17"/>
      <c r="I157" s="5">
        <v>6</v>
      </c>
      <c r="J157" s="10">
        <v>10</v>
      </c>
      <c r="K157" s="10">
        <v>3</v>
      </c>
      <c r="L157" s="10">
        <v>10</v>
      </c>
      <c r="M157" s="10"/>
      <c r="N157" s="10">
        <v>16</v>
      </c>
      <c r="O157" s="5"/>
      <c r="P157" s="10"/>
      <c r="Q157" s="10">
        <v>3</v>
      </c>
      <c r="R157" s="10"/>
      <c r="S157" s="10">
        <v>14</v>
      </c>
      <c r="T157" s="10"/>
      <c r="U157" s="10"/>
      <c r="V157" s="7">
        <f t="shared" si="23"/>
        <v>62</v>
      </c>
      <c r="W157" s="17">
        <f t="shared" si="24"/>
        <v>116</v>
      </c>
      <c r="X157" s="5">
        <f t="shared" si="22"/>
        <v>116</v>
      </c>
      <c r="Y157">
        <f t="shared" si="26"/>
        <v>0</v>
      </c>
      <c r="Z157" t="str">
        <f t="shared" si="25"/>
        <v>True</v>
      </c>
      <c r="AA157" t="str">
        <f t="shared" si="20"/>
        <v>True</v>
      </c>
      <c r="AB157" t="str">
        <f t="shared" si="20"/>
        <v>True</v>
      </c>
    </row>
    <row r="158" spans="1:28" x14ac:dyDescent="0.25">
      <c r="A158" t="s">
        <v>129</v>
      </c>
      <c r="F158">
        <v>7</v>
      </c>
      <c r="G158" s="5">
        <f t="shared" si="21"/>
        <v>7</v>
      </c>
      <c r="H158" s="17"/>
      <c r="I158" s="5">
        <v>2</v>
      </c>
      <c r="J158" s="5">
        <v>2</v>
      </c>
      <c r="K158" s="10">
        <v>12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7">
        <f t="shared" si="23"/>
        <v>16</v>
      </c>
      <c r="W158" s="17">
        <f t="shared" si="24"/>
        <v>23</v>
      </c>
      <c r="X158" s="5">
        <f t="shared" si="22"/>
        <v>23</v>
      </c>
      <c r="Y158">
        <f t="shared" si="26"/>
        <v>0</v>
      </c>
      <c r="Z158" t="str">
        <f t="shared" si="25"/>
        <v>True</v>
      </c>
      <c r="AA158" t="str">
        <f t="shared" si="20"/>
        <v>True</v>
      </c>
      <c r="AB158" t="str">
        <f t="shared" si="20"/>
        <v>True</v>
      </c>
    </row>
    <row r="159" spans="1:28" x14ac:dyDescent="0.25">
      <c r="A159" t="s">
        <v>130</v>
      </c>
      <c r="G159" s="5">
        <f t="shared" si="21"/>
        <v>0</v>
      </c>
      <c r="H159" s="17"/>
      <c r="I159" s="5"/>
      <c r="J159" s="10">
        <v>10</v>
      </c>
      <c r="K159" s="5"/>
      <c r="L159" s="5"/>
      <c r="M159" s="5">
        <v>3</v>
      </c>
      <c r="N159" s="5"/>
      <c r="O159" s="5"/>
      <c r="P159" s="5"/>
      <c r="Q159" s="5"/>
      <c r="R159" s="5"/>
      <c r="S159" s="5"/>
      <c r="T159" s="5"/>
      <c r="U159" s="5"/>
      <c r="V159" s="7">
        <f t="shared" si="23"/>
        <v>13</v>
      </c>
      <c r="W159" s="17">
        <f t="shared" si="24"/>
        <v>13</v>
      </c>
      <c r="X159" s="5">
        <f t="shared" si="22"/>
        <v>13</v>
      </c>
      <c r="Y159">
        <f t="shared" si="26"/>
        <v>0</v>
      </c>
      <c r="Z159" t="b">
        <f t="shared" si="25"/>
        <v>0</v>
      </c>
      <c r="AA159" t="str">
        <f t="shared" si="20"/>
        <v>True</v>
      </c>
      <c r="AB159" t="str">
        <f t="shared" si="20"/>
        <v>True</v>
      </c>
    </row>
    <row r="160" spans="1:28" x14ac:dyDescent="0.25">
      <c r="A160" t="s">
        <v>131</v>
      </c>
      <c r="G160" s="5">
        <f t="shared" si="21"/>
        <v>0</v>
      </c>
      <c r="H160" s="17"/>
      <c r="I160" s="5"/>
      <c r="J160" s="5"/>
      <c r="K160" s="5"/>
      <c r="L160" s="5"/>
      <c r="M160" s="5"/>
      <c r="N160" s="5"/>
      <c r="O160" s="5">
        <v>3</v>
      </c>
      <c r="P160" s="5"/>
      <c r="Q160" s="5"/>
      <c r="R160" s="5">
        <v>3</v>
      </c>
      <c r="S160" s="5"/>
      <c r="T160" s="5"/>
      <c r="U160" s="5"/>
      <c r="V160" s="7">
        <f t="shared" si="23"/>
        <v>6</v>
      </c>
      <c r="W160" s="17">
        <f t="shared" si="24"/>
        <v>6</v>
      </c>
      <c r="X160" s="5">
        <f t="shared" si="22"/>
        <v>6</v>
      </c>
      <c r="Y160">
        <f t="shared" si="26"/>
        <v>0</v>
      </c>
    </row>
    <row r="161" spans="1:33" x14ac:dyDescent="0.25">
      <c r="A161" t="s">
        <v>259</v>
      </c>
      <c r="G161" s="5"/>
      <c r="H161" s="17"/>
      <c r="I161" s="5"/>
      <c r="J161" s="5"/>
      <c r="K161" s="5"/>
      <c r="L161" s="5"/>
      <c r="M161" s="5"/>
      <c r="N161" s="5"/>
      <c r="O161" s="5"/>
      <c r="P161" s="5"/>
      <c r="Q161" s="5">
        <v>2</v>
      </c>
      <c r="R161" s="5"/>
      <c r="S161" s="5"/>
      <c r="T161" s="5"/>
      <c r="U161" s="5"/>
      <c r="V161" s="7">
        <f t="shared" si="23"/>
        <v>2</v>
      </c>
      <c r="W161" s="17">
        <f t="shared" si="24"/>
        <v>2</v>
      </c>
      <c r="X161" s="5">
        <f t="shared" si="22"/>
        <v>2</v>
      </c>
      <c r="Y161">
        <f t="shared" si="26"/>
        <v>0</v>
      </c>
    </row>
    <row r="162" spans="1:33" x14ac:dyDescent="0.25">
      <c r="A162" t="s">
        <v>260</v>
      </c>
      <c r="G162" s="5"/>
      <c r="H162" s="17"/>
      <c r="I162" s="5"/>
      <c r="J162" s="5"/>
      <c r="K162" s="5"/>
      <c r="L162" s="5"/>
      <c r="M162" s="5"/>
      <c r="N162" s="5"/>
      <c r="O162" s="5"/>
      <c r="P162" s="5"/>
      <c r="Q162" s="5">
        <v>3</v>
      </c>
      <c r="R162" s="5">
        <v>2</v>
      </c>
      <c r="S162" s="5"/>
      <c r="T162" s="5"/>
      <c r="U162" s="5"/>
      <c r="V162" s="7">
        <f t="shared" si="23"/>
        <v>5</v>
      </c>
      <c r="W162" s="17">
        <f t="shared" si="24"/>
        <v>5</v>
      </c>
      <c r="X162" s="5">
        <f t="shared" si="22"/>
        <v>5</v>
      </c>
      <c r="Y162">
        <f t="shared" si="26"/>
        <v>0</v>
      </c>
    </row>
    <row r="163" spans="1:33" x14ac:dyDescent="0.25">
      <c r="A163" s="8" t="s">
        <v>246</v>
      </c>
      <c r="B163" s="8">
        <v>15</v>
      </c>
      <c r="C163" s="8"/>
      <c r="D163" s="8"/>
      <c r="E163" s="8"/>
      <c r="F163" s="8"/>
      <c r="G163" s="9">
        <f t="shared" si="21"/>
        <v>15</v>
      </c>
      <c r="H163" s="2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9">
        <f t="shared" si="23"/>
        <v>0</v>
      </c>
      <c r="W163" s="20">
        <f t="shared" si="24"/>
        <v>15</v>
      </c>
      <c r="X163" s="8">
        <f t="shared" si="22"/>
        <v>15</v>
      </c>
      <c r="Y163" s="8">
        <f t="shared" si="26"/>
        <v>0</v>
      </c>
      <c r="Z163" s="8" t="str">
        <f t="shared" si="25"/>
        <v>True</v>
      </c>
      <c r="AA163" s="8" t="b">
        <f t="shared" si="20"/>
        <v>0</v>
      </c>
      <c r="AB163" s="8" t="str">
        <f t="shared" si="20"/>
        <v>True</v>
      </c>
      <c r="AC163" s="8"/>
    </row>
    <row r="164" spans="1:33" x14ac:dyDescent="0.25">
      <c r="A164" s="10" t="s">
        <v>147</v>
      </c>
      <c r="B164" s="11">
        <f t="shared" ref="B164:U164" si="27">SUM(B6:B163)</f>
        <v>873</v>
      </c>
      <c r="C164" s="11">
        <f t="shared" si="27"/>
        <v>467</v>
      </c>
      <c r="D164" s="11">
        <f t="shared" si="27"/>
        <v>987</v>
      </c>
      <c r="E164" s="11">
        <f t="shared" si="27"/>
        <v>360</v>
      </c>
      <c r="F164" s="11">
        <f t="shared" si="27"/>
        <v>2982</v>
      </c>
      <c r="G164" s="11">
        <f t="shared" si="27"/>
        <v>5669</v>
      </c>
      <c r="H164" s="21">
        <f t="shared" si="27"/>
        <v>1081</v>
      </c>
      <c r="I164" s="22">
        <f t="shared" si="27"/>
        <v>889</v>
      </c>
      <c r="J164" s="22">
        <f t="shared" si="27"/>
        <v>1055</v>
      </c>
      <c r="K164" s="22">
        <f t="shared" si="27"/>
        <v>517</v>
      </c>
      <c r="L164" s="22">
        <f t="shared" si="27"/>
        <v>223</v>
      </c>
      <c r="M164" s="22"/>
      <c r="N164" s="22">
        <f t="shared" si="27"/>
        <v>749</v>
      </c>
      <c r="O164" s="22">
        <f t="shared" si="27"/>
        <v>122</v>
      </c>
      <c r="P164" s="22">
        <f t="shared" si="27"/>
        <v>355</v>
      </c>
      <c r="Q164" s="22">
        <f t="shared" si="27"/>
        <v>371</v>
      </c>
      <c r="R164" s="22">
        <f t="shared" si="27"/>
        <v>85</v>
      </c>
      <c r="S164" s="22">
        <f t="shared" si="27"/>
        <v>327</v>
      </c>
      <c r="T164" s="22">
        <f t="shared" si="27"/>
        <v>132</v>
      </c>
      <c r="U164" s="22">
        <f t="shared" si="27"/>
        <v>69</v>
      </c>
      <c r="V164" s="23">
        <f>SUM(V6:V163)</f>
        <v>5970</v>
      </c>
      <c r="W164" s="11">
        <f>SUM(W6:W163)</f>
        <v>11639</v>
      </c>
      <c r="X164" s="11">
        <f>SUM(X6:X163)</f>
        <v>11743</v>
      </c>
      <c r="Y164">
        <f t="shared" si="26"/>
        <v>-104</v>
      </c>
      <c r="Z164" s="11" t="s">
        <v>273</v>
      </c>
      <c r="AA164" s="11"/>
      <c r="AB164" s="11"/>
      <c r="AC164" s="11"/>
      <c r="AD164" s="11"/>
      <c r="AE164" s="11"/>
      <c r="AF164" s="11"/>
      <c r="AG164" s="11"/>
    </row>
    <row r="165" spans="1:33" x14ac:dyDescent="0.25">
      <c r="A165" s="10" t="s">
        <v>176</v>
      </c>
      <c r="G165" s="7">
        <f>COUNTIF(Z6:Z163,"T*")</f>
        <v>80</v>
      </c>
      <c r="H165" s="1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7">
        <f>COUNTIF(AA6:AA163,"T*")</f>
        <v>71</v>
      </c>
      <c r="W165" s="17">
        <f>COUNTIF(AB6:AB163,"T*")</f>
        <v>91</v>
      </c>
    </row>
    <row r="166" spans="1:33" x14ac:dyDescent="0.25">
      <c r="G166" s="5"/>
      <c r="H166" s="1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7"/>
      <c r="W166" s="5"/>
    </row>
    <row r="167" spans="1:33" x14ac:dyDescent="0.25">
      <c r="A167" t="s">
        <v>137</v>
      </c>
      <c r="B167">
        <v>4</v>
      </c>
      <c r="C167">
        <v>2</v>
      </c>
      <c r="D167">
        <v>1</v>
      </c>
      <c r="E167">
        <v>1</v>
      </c>
      <c r="F167">
        <v>1</v>
      </c>
      <c r="G167" s="5">
        <f>SUM(B167:F167)</f>
        <v>9</v>
      </c>
      <c r="H167" s="18">
        <v>4</v>
      </c>
      <c r="I167" s="10">
        <v>4</v>
      </c>
      <c r="J167" s="10">
        <v>4</v>
      </c>
      <c r="K167" s="10">
        <v>3</v>
      </c>
      <c r="L167" s="10">
        <v>2</v>
      </c>
      <c r="M167" s="10">
        <v>2</v>
      </c>
      <c r="N167" s="10">
        <v>3</v>
      </c>
      <c r="O167" s="10">
        <v>3</v>
      </c>
      <c r="P167" s="10">
        <v>4</v>
      </c>
      <c r="Q167" s="10">
        <v>3</v>
      </c>
      <c r="R167" s="10"/>
      <c r="S167" s="10"/>
      <c r="T167" s="10"/>
      <c r="U167" s="10"/>
      <c r="V167" s="7">
        <f>SUM(H167:U167)</f>
        <v>32</v>
      </c>
      <c r="W167" s="11">
        <f>SUM(G167,V167)</f>
        <v>41</v>
      </c>
      <c r="X167" s="11">
        <f>SUM(B167:F167,H167:U167)</f>
        <v>41</v>
      </c>
    </row>
    <row r="168" spans="1:33" x14ac:dyDescent="0.25">
      <c r="A168" t="s">
        <v>138</v>
      </c>
      <c r="B168">
        <v>2</v>
      </c>
      <c r="C168">
        <v>1</v>
      </c>
      <c r="D168">
        <v>1</v>
      </c>
      <c r="E168">
        <v>1</v>
      </c>
      <c r="F168">
        <v>1</v>
      </c>
      <c r="G168" s="5">
        <f>SUM(B168:F168)</f>
        <v>6</v>
      </c>
      <c r="H168" s="18">
        <v>2</v>
      </c>
      <c r="I168" s="10">
        <v>1</v>
      </c>
      <c r="J168" s="10">
        <v>1</v>
      </c>
      <c r="K168" s="10">
        <v>1</v>
      </c>
      <c r="L168" s="10">
        <v>1</v>
      </c>
      <c r="M168" s="10">
        <v>1</v>
      </c>
      <c r="N168" s="10">
        <v>1</v>
      </c>
      <c r="O168" s="10">
        <v>1</v>
      </c>
      <c r="P168" s="10">
        <v>1</v>
      </c>
      <c r="Q168" s="10">
        <v>2</v>
      </c>
      <c r="R168" s="10"/>
      <c r="S168" s="10">
        <v>1</v>
      </c>
      <c r="T168" s="10"/>
      <c r="U168" s="10"/>
      <c r="V168" s="7">
        <f>SUM(H168:U168)</f>
        <v>13</v>
      </c>
      <c r="W168" s="11">
        <f>SUM(G168,V168)</f>
        <v>19</v>
      </c>
      <c r="X168" s="11">
        <f>SUM(B168:F168,H168:U168)</f>
        <v>19</v>
      </c>
    </row>
    <row r="169" spans="1:33" x14ac:dyDescent="0.25">
      <c r="G169" s="5"/>
      <c r="H169" s="1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7"/>
    </row>
    <row r="170" spans="1:33" x14ac:dyDescent="0.25">
      <c r="A170" t="s">
        <v>133</v>
      </c>
      <c r="B170">
        <v>1.5</v>
      </c>
      <c r="C170">
        <v>0</v>
      </c>
      <c r="D170">
        <v>1.5</v>
      </c>
      <c r="E170">
        <v>3</v>
      </c>
      <c r="F170">
        <v>2</v>
      </c>
      <c r="G170" s="5">
        <f>SUM(B170:F170)</f>
        <v>8</v>
      </c>
      <c r="H170" s="18">
        <v>9.75</v>
      </c>
      <c r="I170" s="10">
        <v>8.1</v>
      </c>
      <c r="J170" s="10">
        <v>7</v>
      </c>
      <c r="K170" s="10">
        <v>6</v>
      </c>
      <c r="L170" s="10">
        <v>8.5</v>
      </c>
      <c r="M170" s="10">
        <v>4</v>
      </c>
      <c r="N170" s="10">
        <v>6</v>
      </c>
      <c r="O170" s="10">
        <v>6.5</v>
      </c>
      <c r="P170" s="10">
        <v>7</v>
      </c>
      <c r="Q170" s="10">
        <v>7.6</v>
      </c>
      <c r="R170" s="10">
        <v>2.2999999999999998</v>
      </c>
      <c r="S170" s="10">
        <v>6</v>
      </c>
      <c r="T170" s="10">
        <v>0.75</v>
      </c>
      <c r="U170" s="10">
        <v>1.3</v>
      </c>
      <c r="V170" s="7">
        <f>SUM(H170:U170)</f>
        <v>80.8</v>
      </c>
      <c r="W170" s="28">
        <f>SUM(G170,V170)</f>
        <v>88.8</v>
      </c>
      <c r="X170" s="28">
        <f>SUM(B170:F170,H170:U170)</f>
        <v>88.799999999999983</v>
      </c>
    </row>
    <row r="171" spans="1:33" x14ac:dyDescent="0.25">
      <c r="A171" t="s">
        <v>134</v>
      </c>
      <c r="B171">
        <v>1</v>
      </c>
      <c r="C171">
        <v>0</v>
      </c>
      <c r="D171">
        <v>0.75</v>
      </c>
      <c r="E171">
        <v>1</v>
      </c>
      <c r="F171">
        <v>2</v>
      </c>
      <c r="G171" s="5">
        <f>SUM(B171:F171)</f>
        <v>4.75</v>
      </c>
      <c r="H171" s="18">
        <v>3.6</v>
      </c>
      <c r="I171" s="10">
        <v>6</v>
      </c>
      <c r="J171" s="10">
        <v>2.1</v>
      </c>
      <c r="K171" s="10">
        <v>2.2000000000000002</v>
      </c>
      <c r="L171" s="10">
        <v>2</v>
      </c>
      <c r="M171" s="10">
        <v>3</v>
      </c>
      <c r="N171" s="10">
        <v>2</v>
      </c>
      <c r="O171" s="10">
        <v>3.5</v>
      </c>
      <c r="P171" s="10">
        <v>7</v>
      </c>
      <c r="Q171" s="10">
        <v>6.6</v>
      </c>
      <c r="R171" s="10">
        <v>1.8</v>
      </c>
      <c r="S171" s="10">
        <v>3.1</v>
      </c>
      <c r="T171" s="10">
        <v>0.2</v>
      </c>
      <c r="U171" s="10">
        <v>1.6</v>
      </c>
      <c r="V171" s="7">
        <f>SUM(H171:U171)</f>
        <v>44.7</v>
      </c>
      <c r="W171" s="28">
        <f>SUM(G171,V171)</f>
        <v>49.45</v>
      </c>
      <c r="X171" s="28">
        <f>SUM(B171:F171,H171:U171)</f>
        <v>49.45</v>
      </c>
    </row>
    <row r="172" spans="1:33" x14ac:dyDescent="0.25">
      <c r="G172" s="5"/>
      <c r="H172" s="1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7"/>
      <c r="W172" s="28"/>
      <c r="X172" s="28"/>
    </row>
    <row r="173" spans="1:33" x14ac:dyDescent="0.25">
      <c r="A173" t="s">
        <v>135</v>
      </c>
      <c r="B173">
        <v>4.25</v>
      </c>
      <c r="C173">
        <v>2.9</v>
      </c>
      <c r="D173">
        <v>3.5</v>
      </c>
      <c r="E173">
        <v>3</v>
      </c>
      <c r="F173">
        <v>5.25</v>
      </c>
      <c r="G173" s="5">
        <f>SUM(B173:F173)</f>
        <v>18.899999999999999</v>
      </c>
      <c r="H173" s="18">
        <v>0.25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0.5</v>
      </c>
      <c r="U173" s="10">
        <v>0</v>
      </c>
      <c r="V173" s="7">
        <f>SUM(H173:U173)</f>
        <v>0.75</v>
      </c>
      <c r="W173" s="28">
        <f>SUM(G173,V173)</f>
        <v>19.649999999999999</v>
      </c>
      <c r="X173" s="28">
        <f>SUM(B173:F173,H173:U173)</f>
        <v>19.649999999999999</v>
      </c>
    </row>
    <row r="174" spans="1:33" x14ac:dyDescent="0.25">
      <c r="A174" t="s">
        <v>136</v>
      </c>
      <c r="B174">
        <v>8</v>
      </c>
      <c r="C174">
        <v>7</v>
      </c>
      <c r="D174">
        <v>10.5</v>
      </c>
      <c r="E174">
        <v>5</v>
      </c>
      <c r="F174">
        <v>8</v>
      </c>
      <c r="G174" s="5">
        <f>SUM(B174:F174)</f>
        <v>38.5</v>
      </c>
      <c r="H174" s="18">
        <v>3.1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2.2000000000000002</v>
      </c>
      <c r="U174" s="10">
        <v>0</v>
      </c>
      <c r="V174" s="7">
        <f>SUM(H174:U174)</f>
        <v>5.3000000000000007</v>
      </c>
      <c r="W174" s="28">
        <f>SUM(G174,V174)</f>
        <v>43.8</v>
      </c>
      <c r="X174" s="28">
        <f>SUM(B174:F174,H174:U174)</f>
        <v>43.800000000000004</v>
      </c>
    </row>
    <row r="175" spans="1:33" x14ac:dyDescent="0.25">
      <c r="G175" s="5"/>
      <c r="H175" s="1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7"/>
      <c r="W175" s="28"/>
      <c r="X175" s="28"/>
    </row>
    <row r="176" spans="1:33" x14ac:dyDescent="0.25">
      <c r="A176" t="s">
        <v>240</v>
      </c>
      <c r="B176">
        <v>0</v>
      </c>
      <c r="C176">
        <v>0</v>
      </c>
      <c r="D176">
        <v>0</v>
      </c>
      <c r="E176">
        <v>0</v>
      </c>
      <c r="F176">
        <v>2</v>
      </c>
      <c r="G176" s="5">
        <f>SUM(B176:F176)</f>
        <v>2</v>
      </c>
      <c r="H176" s="18">
        <v>0</v>
      </c>
      <c r="I176" s="10">
        <v>0</v>
      </c>
      <c r="J176" s="10">
        <v>3</v>
      </c>
      <c r="K176" s="10">
        <v>0</v>
      </c>
      <c r="L176" s="10">
        <v>1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7">
        <f>SUM(H176:U176)</f>
        <v>4</v>
      </c>
      <c r="W176" s="28">
        <f>SUM(G176,V176)</f>
        <v>6</v>
      </c>
      <c r="X176" s="28">
        <f>SUM(B176:F176,H176:U176)</f>
        <v>6</v>
      </c>
    </row>
    <row r="177" spans="1:24" x14ac:dyDescent="0.25">
      <c r="A177" t="s">
        <v>241</v>
      </c>
      <c r="B177">
        <v>0</v>
      </c>
      <c r="C177">
        <v>0</v>
      </c>
      <c r="D177">
        <v>0</v>
      </c>
      <c r="E177">
        <v>0</v>
      </c>
      <c r="F177">
        <v>5</v>
      </c>
      <c r="G177" s="5">
        <f>SUM(B177:F177)</f>
        <v>5</v>
      </c>
      <c r="H177" s="18">
        <v>0</v>
      </c>
      <c r="I177" s="10">
        <v>0</v>
      </c>
      <c r="J177" s="10">
        <v>2.2999999999999998</v>
      </c>
      <c r="K177" s="10">
        <v>0</v>
      </c>
      <c r="L177" s="10">
        <v>2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7">
        <f>SUM(H177:U177)</f>
        <v>4.3</v>
      </c>
      <c r="W177" s="28">
        <f>SUM(G177,V177)</f>
        <v>9.3000000000000007</v>
      </c>
      <c r="X177" s="28">
        <f>SUM(B177:F177,H177:U177)</f>
        <v>9.3000000000000007</v>
      </c>
    </row>
    <row r="179" spans="1:24" x14ac:dyDescent="0.25">
      <c r="A179" t="s">
        <v>269</v>
      </c>
      <c r="P179" t="s">
        <v>258</v>
      </c>
    </row>
    <row r="180" spans="1:24" x14ac:dyDescent="0.25">
      <c r="A180" t="s">
        <v>272</v>
      </c>
    </row>
    <row r="184" spans="1:24" x14ac:dyDescent="0.25">
      <c r="K184" s="41"/>
    </row>
    <row r="185" spans="1:24" x14ac:dyDescent="0.25">
      <c r="K185" s="41"/>
    </row>
    <row r="186" spans="1:24" x14ac:dyDescent="0.25">
      <c r="K186" s="41"/>
    </row>
  </sheetData>
  <autoFilter ref="A5:AB168">
    <filterColumn colId="22">
      <filters blank="1">
        <filter val="1"/>
        <filter val="10"/>
        <filter val="103"/>
        <filter val="105"/>
        <filter val="11"/>
        <filter val="11,671"/>
        <filter val="116"/>
        <filter val="12"/>
        <filter val="125"/>
        <filter val="126"/>
        <filter val="129"/>
        <filter val="13"/>
        <filter val="1319"/>
        <filter val="1343"/>
        <filter val="14"/>
        <filter val="15"/>
        <filter val="159"/>
        <filter val="16"/>
        <filter val="171"/>
        <filter val="186"/>
        <filter val="19"/>
        <filter val="2"/>
        <filter val="20"/>
        <filter val="200"/>
        <filter val="21"/>
        <filter val="23"/>
        <filter val="25"/>
        <filter val="28"/>
        <filter val="290"/>
        <filter val="3"/>
        <filter val="301"/>
        <filter val="31"/>
        <filter val="310"/>
        <filter val="32"/>
        <filter val="333"/>
        <filter val="37"/>
        <filter val="38"/>
        <filter val="395"/>
        <filter val="4"/>
        <filter val="41"/>
        <filter val="47"/>
        <filter val="48"/>
        <filter val="5"/>
        <filter val="52"/>
        <filter val="54"/>
        <filter val="561"/>
        <filter val="57"/>
        <filter val="58"/>
        <filter val="59"/>
        <filter val="598"/>
        <filter val="6"/>
        <filter val="62"/>
        <filter val="666"/>
        <filter val="68"/>
        <filter val="77"/>
        <filter val="8"/>
        <filter val="804"/>
        <filter val="81"/>
        <filter val="811"/>
        <filter val="9"/>
        <filter val="91"/>
        <filter val="93"/>
        <filter val="937"/>
      </filters>
    </filterColumn>
  </autoFilter>
  <mergeCells count="5">
    <mergeCell ref="B2:G2"/>
    <mergeCell ref="H2:V2"/>
    <mergeCell ref="Z4:AB4"/>
    <mergeCell ref="X2:Y2"/>
    <mergeCell ref="X3:Y3"/>
  </mergeCells>
  <printOptions gridLines="1"/>
  <pageMargins left="0.25" right="0.2" top="0.25" bottom="0.5" header="0.3" footer="0.15"/>
  <pageSetup fitToHeight="0" orientation="portrait" horizontalDpi="4294967294" verticalDpi="0" r:id="rId1"/>
  <headerFooter>
    <oddFooter>&amp;L&amp;P/&amp;N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zoomScale="80" zoomScaleNormal="80" workbookViewId="0">
      <selection activeCell="D1" sqref="D1"/>
    </sheetView>
  </sheetViews>
  <sheetFormatPr defaultRowHeight="15" x14ac:dyDescent="0.25"/>
  <cols>
    <col min="1" max="1" width="22.28515625" customWidth="1"/>
    <col min="2" max="24" width="7.28515625" customWidth="1"/>
    <col min="25" max="25" width="7.28515625" style="11" customWidth="1"/>
    <col min="26" max="27" width="7.28515625" customWidth="1"/>
  </cols>
  <sheetData>
    <row r="1" spans="1:27" x14ac:dyDescent="0.25">
      <c r="C1" s="43" t="s">
        <v>193</v>
      </c>
    </row>
    <row r="2" spans="1:27" x14ac:dyDescent="0.25">
      <c r="B2" t="s">
        <v>222</v>
      </c>
    </row>
    <row r="3" spans="1:27" x14ac:dyDescent="0.25">
      <c r="Z3" s="42">
        <v>2016</v>
      </c>
    </row>
    <row r="4" spans="1:27" x14ac:dyDescent="0.25">
      <c r="A4" t="s">
        <v>191</v>
      </c>
      <c r="B4">
        <v>1995</v>
      </c>
      <c r="C4">
        <v>1996</v>
      </c>
      <c r="D4">
        <v>1997</v>
      </c>
      <c r="E4">
        <v>1998</v>
      </c>
      <c r="F4">
        <v>1999</v>
      </c>
      <c r="G4">
        <v>2000</v>
      </c>
      <c r="H4">
        <v>2001</v>
      </c>
      <c r="I4">
        <v>2002</v>
      </c>
      <c r="J4">
        <v>2003</v>
      </c>
      <c r="K4">
        <v>2004</v>
      </c>
      <c r="L4">
        <v>2005</v>
      </c>
      <c r="M4">
        <v>2006</v>
      </c>
      <c r="N4">
        <v>2008</v>
      </c>
      <c r="O4">
        <v>2009</v>
      </c>
      <c r="P4">
        <v>2010</v>
      </c>
      <c r="Q4">
        <v>2011</v>
      </c>
      <c r="R4">
        <v>2012</v>
      </c>
      <c r="S4">
        <v>2013</v>
      </c>
      <c r="T4">
        <v>2014</v>
      </c>
      <c r="U4">
        <v>2015</v>
      </c>
      <c r="V4">
        <v>2016</v>
      </c>
      <c r="W4" s="32"/>
      <c r="Z4" s="4" t="s">
        <v>211</v>
      </c>
    </row>
    <row r="5" spans="1:27" x14ac:dyDescent="0.25">
      <c r="A5" s="8" t="s">
        <v>192</v>
      </c>
      <c r="B5" s="8">
        <v>96</v>
      </c>
      <c r="C5" s="8">
        <v>97</v>
      </c>
      <c r="D5" s="8">
        <v>98</v>
      </c>
      <c r="E5" s="8">
        <v>99</v>
      </c>
      <c r="F5" s="8">
        <v>100</v>
      </c>
      <c r="G5" s="8">
        <v>101</v>
      </c>
      <c r="H5" s="8">
        <v>102</v>
      </c>
      <c r="I5" s="8">
        <v>103</v>
      </c>
      <c r="J5" s="8">
        <v>104</v>
      </c>
      <c r="K5" s="8">
        <v>105</v>
      </c>
      <c r="L5" s="8">
        <v>106</v>
      </c>
      <c r="M5" s="8">
        <v>107</v>
      </c>
      <c r="N5" s="8">
        <v>109</v>
      </c>
      <c r="O5" s="8">
        <v>110</v>
      </c>
      <c r="P5" s="8">
        <v>111</v>
      </c>
      <c r="Q5" s="8">
        <v>112</v>
      </c>
      <c r="R5" s="8">
        <v>113</v>
      </c>
      <c r="S5" s="8">
        <v>114</v>
      </c>
      <c r="T5" s="8">
        <v>115</v>
      </c>
      <c r="U5" s="8">
        <v>116</v>
      </c>
      <c r="V5" s="44">
        <v>117</v>
      </c>
      <c r="W5" s="33" t="s">
        <v>208</v>
      </c>
      <c r="X5" s="29" t="s">
        <v>209</v>
      </c>
      <c r="Y5" s="30" t="s">
        <v>210</v>
      </c>
      <c r="Z5" s="29" t="s">
        <v>210</v>
      </c>
      <c r="AA5" s="29" t="s">
        <v>213</v>
      </c>
    </row>
    <row r="6" spans="1:27" x14ac:dyDescent="0.25">
      <c r="A6" t="s">
        <v>188</v>
      </c>
      <c r="B6">
        <v>227</v>
      </c>
      <c r="C6">
        <v>396</v>
      </c>
      <c r="D6">
        <v>634</v>
      </c>
      <c r="E6">
        <v>300</v>
      </c>
      <c r="F6">
        <v>556</v>
      </c>
      <c r="G6">
        <v>475</v>
      </c>
      <c r="H6">
        <v>788</v>
      </c>
      <c r="I6">
        <v>268</v>
      </c>
      <c r="J6">
        <v>520</v>
      </c>
      <c r="K6">
        <v>322</v>
      </c>
      <c r="L6">
        <v>536</v>
      </c>
      <c r="M6">
        <v>789</v>
      </c>
      <c r="N6">
        <v>480</v>
      </c>
      <c r="O6">
        <v>518</v>
      </c>
      <c r="P6">
        <v>1342</v>
      </c>
      <c r="Q6">
        <v>1144</v>
      </c>
      <c r="R6">
        <v>850</v>
      </c>
      <c r="S6">
        <v>758</v>
      </c>
      <c r="T6">
        <v>240</v>
      </c>
      <c r="U6">
        <v>625</v>
      </c>
      <c r="V6">
        <f>+Checklist!W20</f>
        <v>1343</v>
      </c>
      <c r="W6" s="32">
        <f>MAX($B6:$V6)</f>
        <v>1343</v>
      </c>
      <c r="X6">
        <f>MIN($B6:$V6)</f>
        <v>227</v>
      </c>
      <c r="Y6" s="11">
        <f>AVERAGE($B6:$V6)</f>
        <v>624.33333333333337</v>
      </c>
      <c r="Z6" s="35">
        <f>+V6-Y6</f>
        <v>718.66666666666663</v>
      </c>
      <c r="AA6" s="38">
        <f>+Z6/Y6</f>
        <v>1.1510945008008542</v>
      </c>
    </row>
    <row r="7" spans="1:27" x14ac:dyDescent="0.25">
      <c r="W7" s="32"/>
    </row>
    <row r="8" spans="1:27" x14ac:dyDescent="0.25">
      <c r="A8" t="s">
        <v>189</v>
      </c>
      <c r="B8">
        <v>59</v>
      </c>
      <c r="C8">
        <v>37</v>
      </c>
      <c r="D8">
        <v>66</v>
      </c>
      <c r="E8">
        <v>38</v>
      </c>
      <c r="F8">
        <v>39</v>
      </c>
      <c r="G8">
        <v>28</v>
      </c>
      <c r="H8">
        <v>33</v>
      </c>
      <c r="I8">
        <v>23</v>
      </c>
      <c r="J8">
        <v>56</v>
      </c>
      <c r="K8">
        <v>49</v>
      </c>
      <c r="L8">
        <v>39</v>
      </c>
      <c r="M8">
        <v>91</v>
      </c>
      <c r="N8">
        <v>64</v>
      </c>
      <c r="O8">
        <v>56</v>
      </c>
      <c r="P8">
        <v>46</v>
      </c>
      <c r="Q8">
        <v>70</v>
      </c>
      <c r="R8">
        <v>69</v>
      </c>
      <c r="S8">
        <v>59</v>
      </c>
      <c r="T8">
        <v>50</v>
      </c>
      <c r="U8">
        <v>41</v>
      </c>
      <c r="V8">
        <f>+Checklist!W41</f>
        <v>58</v>
      </c>
      <c r="W8" s="32">
        <f>MAX($B8:$V8)</f>
        <v>91</v>
      </c>
      <c r="X8">
        <f>MIN($B8:$V8)</f>
        <v>23</v>
      </c>
      <c r="Y8" s="11">
        <f>AVERAGE($B8:$V8)</f>
        <v>51</v>
      </c>
      <c r="Z8" s="35">
        <f>+V8-Y8</f>
        <v>7</v>
      </c>
      <c r="AA8" s="38">
        <f>+Z8/Y8</f>
        <v>0.13725490196078433</v>
      </c>
    </row>
    <row r="9" spans="1:27" x14ac:dyDescent="0.25">
      <c r="W9" s="32"/>
    </row>
    <row r="10" spans="1:27" x14ac:dyDescent="0.25">
      <c r="A10" t="s">
        <v>190</v>
      </c>
      <c r="B10">
        <v>137</v>
      </c>
      <c r="C10">
        <v>76</v>
      </c>
      <c r="D10">
        <v>78</v>
      </c>
      <c r="E10">
        <v>94</v>
      </c>
      <c r="F10">
        <v>64</v>
      </c>
      <c r="G10">
        <v>60</v>
      </c>
      <c r="H10">
        <v>82</v>
      </c>
      <c r="I10">
        <v>119</v>
      </c>
      <c r="J10">
        <v>143</v>
      </c>
      <c r="K10">
        <v>79</v>
      </c>
      <c r="L10">
        <v>124</v>
      </c>
      <c r="M10">
        <v>325</v>
      </c>
      <c r="N10">
        <v>85</v>
      </c>
      <c r="O10">
        <v>85</v>
      </c>
      <c r="P10">
        <v>46</v>
      </c>
      <c r="Q10">
        <v>28</v>
      </c>
      <c r="R10">
        <v>51</v>
      </c>
      <c r="S10">
        <v>52</v>
      </c>
      <c r="T10">
        <v>40</v>
      </c>
      <c r="U10">
        <v>165</v>
      </c>
      <c r="V10">
        <f>+Checklist!W48</f>
        <v>9</v>
      </c>
      <c r="W10" s="32">
        <f>MAX($B10:$V10)</f>
        <v>325</v>
      </c>
      <c r="X10">
        <f>MIN($B10:$V10)</f>
        <v>9</v>
      </c>
      <c r="Y10" s="11">
        <f>AVERAGE($B10:$V10)</f>
        <v>92.476190476190482</v>
      </c>
      <c r="Z10" s="35">
        <f>+V10-Y10</f>
        <v>-83.476190476190482</v>
      </c>
      <c r="AA10" s="38">
        <f>+Z10/Y10</f>
        <v>-0.90267765190525229</v>
      </c>
    </row>
    <row r="11" spans="1:27" x14ac:dyDescent="0.25">
      <c r="W11" s="32"/>
      <c r="Z11" s="35"/>
    </row>
    <row r="12" spans="1:27" x14ac:dyDescent="0.25">
      <c r="A12" t="s">
        <v>52</v>
      </c>
      <c r="B12">
        <v>103</v>
      </c>
      <c r="C12">
        <v>17</v>
      </c>
      <c r="D12">
        <v>66</v>
      </c>
      <c r="E12">
        <v>44</v>
      </c>
      <c r="F12">
        <v>118</v>
      </c>
      <c r="G12">
        <v>46</v>
      </c>
      <c r="H12">
        <v>221</v>
      </c>
      <c r="I12">
        <v>139</v>
      </c>
      <c r="J12">
        <v>86</v>
      </c>
      <c r="K12">
        <v>59</v>
      </c>
      <c r="L12">
        <v>185</v>
      </c>
      <c r="M12">
        <v>148</v>
      </c>
      <c r="N12">
        <v>92</v>
      </c>
      <c r="O12">
        <v>89</v>
      </c>
      <c r="P12" s="37">
        <v>409</v>
      </c>
      <c r="Q12">
        <v>47</v>
      </c>
      <c r="R12">
        <v>56</v>
      </c>
      <c r="S12">
        <v>7</v>
      </c>
      <c r="T12">
        <v>9</v>
      </c>
      <c r="U12">
        <v>16</v>
      </c>
      <c r="V12">
        <f>+Checklist!W62</f>
        <v>16</v>
      </c>
      <c r="W12" s="32">
        <f>MAX($B12:$V12)</f>
        <v>409</v>
      </c>
      <c r="X12">
        <f>MIN($B12:$V12)</f>
        <v>7</v>
      </c>
      <c r="Y12" s="11">
        <f>AVERAGE($B12:$V12)</f>
        <v>93.952380952380949</v>
      </c>
      <c r="Z12" s="35">
        <f>+V12-Y12</f>
        <v>-77.952380952380949</v>
      </c>
      <c r="AA12" s="38">
        <f>+Z12/Y12</f>
        <v>-0.82970096300050689</v>
      </c>
    </row>
    <row r="13" spans="1:27" x14ac:dyDescent="0.25">
      <c r="P13" s="34" t="s">
        <v>212</v>
      </c>
      <c r="W13" s="32"/>
      <c r="Z13" s="35"/>
    </row>
    <row r="14" spans="1:27" x14ac:dyDescent="0.25">
      <c r="A14" t="s">
        <v>62</v>
      </c>
      <c r="B14">
        <v>43</v>
      </c>
      <c r="C14">
        <v>96</v>
      </c>
      <c r="D14">
        <v>82</v>
      </c>
      <c r="E14">
        <v>291</v>
      </c>
      <c r="F14">
        <v>213</v>
      </c>
      <c r="G14">
        <v>217</v>
      </c>
      <c r="H14">
        <v>274</v>
      </c>
      <c r="I14">
        <v>51</v>
      </c>
      <c r="J14">
        <v>146</v>
      </c>
      <c r="K14">
        <v>118</v>
      </c>
      <c r="L14">
        <v>123</v>
      </c>
      <c r="M14">
        <v>216</v>
      </c>
      <c r="N14">
        <v>119</v>
      </c>
      <c r="O14">
        <v>243</v>
      </c>
      <c r="P14">
        <v>123</v>
      </c>
      <c r="Q14">
        <v>299</v>
      </c>
      <c r="R14">
        <v>248</v>
      </c>
      <c r="S14">
        <v>266</v>
      </c>
      <c r="T14">
        <v>352</v>
      </c>
      <c r="U14">
        <v>166</v>
      </c>
      <c r="V14">
        <f>+Checklist!W75</f>
        <v>395</v>
      </c>
      <c r="W14" s="32">
        <f>MAX($B14:$V14)</f>
        <v>395</v>
      </c>
      <c r="X14">
        <f>MIN($B14:$V14)</f>
        <v>43</v>
      </c>
      <c r="Y14" s="11">
        <f>AVERAGE($B14:$V14)</f>
        <v>194.33333333333334</v>
      </c>
      <c r="Z14" s="35">
        <f>+V14-Y14</f>
        <v>200.66666666666666</v>
      </c>
      <c r="AA14" s="38">
        <f>+Z14/Y14</f>
        <v>1.0325900514579758</v>
      </c>
    </row>
    <row r="15" spans="1:27" x14ac:dyDescent="0.25">
      <c r="W15" s="32"/>
      <c r="Z15" s="35"/>
    </row>
    <row r="16" spans="1:27" x14ac:dyDescent="0.25">
      <c r="A16" t="s">
        <v>69</v>
      </c>
      <c r="B16">
        <v>28</v>
      </c>
      <c r="C16">
        <v>41</v>
      </c>
      <c r="D16">
        <v>54</v>
      </c>
      <c r="E16">
        <v>31</v>
      </c>
      <c r="F16">
        <v>46</v>
      </c>
      <c r="G16">
        <v>27</v>
      </c>
      <c r="H16">
        <v>24</v>
      </c>
      <c r="I16">
        <v>32</v>
      </c>
      <c r="J16">
        <v>39</v>
      </c>
      <c r="K16">
        <v>23</v>
      </c>
      <c r="L16">
        <v>39</v>
      </c>
      <c r="M16">
        <v>44</v>
      </c>
      <c r="N16">
        <v>44</v>
      </c>
      <c r="O16">
        <v>31</v>
      </c>
      <c r="P16">
        <v>52</v>
      </c>
      <c r="Q16">
        <v>39</v>
      </c>
      <c r="R16">
        <v>32</v>
      </c>
      <c r="S16">
        <v>16</v>
      </c>
      <c r="T16">
        <v>30</v>
      </c>
      <c r="U16">
        <v>36</v>
      </c>
      <c r="V16">
        <f>+Checklist!W88</f>
        <v>32</v>
      </c>
      <c r="W16" s="32">
        <f>MAX($B16:$V16)</f>
        <v>54</v>
      </c>
      <c r="X16">
        <f>MIN($B16:$V16)</f>
        <v>16</v>
      </c>
      <c r="Y16" s="11">
        <f>AVERAGE($B16:$V16)</f>
        <v>35.238095238095241</v>
      </c>
      <c r="Z16" s="35">
        <f>+V16-Y16</f>
        <v>-3.2380952380952408</v>
      </c>
      <c r="AA16" s="38">
        <f>+Z16/Y16</f>
        <v>-9.1891891891891966E-2</v>
      </c>
    </row>
    <row r="17" spans="1:27" x14ac:dyDescent="0.25">
      <c r="W17" s="32"/>
      <c r="Z17" s="35"/>
    </row>
    <row r="18" spans="1:27" x14ac:dyDescent="0.25">
      <c r="A18" t="s">
        <v>194</v>
      </c>
      <c r="B18">
        <v>33</v>
      </c>
      <c r="C18">
        <v>53</v>
      </c>
      <c r="D18">
        <v>62</v>
      </c>
      <c r="E18">
        <v>53</v>
      </c>
      <c r="F18">
        <v>40</v>
      </c>
      <c r="G18">
        <v>36</v>
      </c>
      <c r="H18">
        <v>26</v>
      </c>
      <c r="I18">
        <v>44</v>
      </c>
      <c r="J18">
        <v>26</v>
      </c>
      <c r="K18">
        <v>20</v>
      </c>
      <c r="L18">
        <v>43</v>
      </c>
      <c r="M18">
        <v>35</v>
      </c>
      <c r="N18">
        <v>57</v>
      </c>
      <c r="O18">
        <v>36</v>
      </c>
      <c r="P18">
        <v>37</v>
      </c>
      <c r="Q18">
        <v>20</v>
      </c>
      <c r="R18">
        <v>30</v>
      </c>
      <c r="S18">
        <v>36</v>
      </c>
      <c r="T18">
        <v>27</v>
      </c>
      <c r="U18">
        <v>30</v>
      </c>
      <c r="V18">
        <f>+Checklist!W89</f>
        <v>32</v>
      </c>
      <c r="W18" s="32">
        <f>MAX($B18:$V18)</f>
        <v>62</v>
      </c>
      <c r="X18">
        <f>MIN($B18:$V18)</f>
        <v>20</v>
      </c>
      <c r="Y18" s="11">
        <f>AVERAGE($B18:$V18)</f>
        <v>36.952380952380949</v>
      </c>
      <c r="Z18" s="35">
        <f>+V18-Y18</f>
        <v>-4.952380952380949</v>
      </c>
      <c r="AA18" s="38">
        <f>+Z18/Y18</f>
        <v>-0.13402061855670094</v>
      </c>
    </row>
    <row r="19" spans="1:27" x14ac:dyDescent="0.25">
      <c r="W19" s="32"/>
      <c r="Z19" s="35"/>
    </row>
    <row r="20" spans="1:27" x14ac:dyDescent="0.25">
      <c r="A20" t="s">
        <v>195</v>
      </c>
      <c r="B20">
        <v>18</v>
      </c>
      <c r="C20">
        <v>13</v>
      </c>
      <c r="D20">
        <v>25</v>
      </c>
      <c r="E20">
        <v>10</v>
      </c>
      <c r="F20">
        <v>13</v>
      </c>
      <c r="G20">
        <v>9</v>
      </c>
      <c r="H20">
        <v>10</v>
      </c>
      <c r="I20">
        <v>10</v>
      </c>
      <c r="J20">
        <v>11</v>
      </c>
      <c r="K20">
        <v>8</v>
      </c>
      <c r="L20">
        <v>11</v>
      </c>
      <c r="M20">
        <v>11</v>
      </c>
      <c r="N20">
        <v>8</v>
      </c>
      <c r="O20">
        <v>6</v>
      </c>
      <c r="P20">
        <v>9</v>
      </c>
      <c r="Q20">
        <v>6</v>
      </c>
      <c r="R20">
        <v>5</v>
      </c>
      <c r="S20">
        <v>9</v>
      </c>
      <c r="T20">
        <v>6</v>
      </c>
      <c r="U20">
        <v>13</v>
      </c>
      <c r="V20">
        <f>+Checklist!W90</f>
        <v>8</v>
      </c>
      <c r="W20" s="32">
        <f>MAX($B20:$V20)</f>
        <v>25</v>
      </c>
      <c r="X20">
        <f>MIN($B20:$V20)</f>
        <v>5</v>
      </c>
      <c r="Y20" s="11">
        <f>AVERAGE($B20:$V20)</f>
        <v>10.428571428571429</v>
      </c>
      <c r="Z20" s="35">
        <f>+V20-Y20</f>
        <v>-2.4285714285714288</v>
      </c>
      <c r="AA20" s="38">
        <f>+Z20/Y20</f>
        <v>-0.23287671232876714</v>
      </c>
    </row>
    <row r="21" spans="1:27" x14ac:dyDescent="0.25">
      <c r="W21" s="32"/>
      <c r="Z21" s="35"/>
    </row>
    <row r="22" spans="1:27" x14ac:dyDescent="0.25">
      <c r="A22" t="s">
        <v>223</v>
      </c>
      <c r="C22">
        <v>214</v>
      </c>
      <c r="D22">
        <v>345</v>
      </c>
      <c r="E22">
        <v>469</v>
      </c>
      <c r="F22">
        <v>365</v>
      </c>
      <c r="G22">
        <v>277</v>
      </c>
      <c r="H22">
        <v>550</v>
      </c>
      <c r="I22">
        <v>145</v>
      </c>
      <c r="J22">
        <v>281</v>
      </c>
      <c r="K22">
        <v>251</v>
      </c>
      <c r="L22">
        <v>236</v>
      </c>
      <c r="M22">
        <v>395</v>
      </c>
      <c r="N22">
        <v>303</v>
      </c>
      <c r="O22">
        <v>720</v>
      </c>
      <c r="P22">
        <v>331</v>
      </c>
      <c r="Q22">
        <v>575</v>
      </c>
      <c r="R22">
        <v>420</v>
      </c>
      <c r="S22">
        <v>556</v>
      </c>
      <c r="T22">
        <v>510</v>
      </c>
      <c r="U22">
        <v>720</v>
      </c>
      <c r="V22">
        <f>+Checklist!W93</f>
        <v>804</v>
      </c>
      <c r="W22" s="32">
        <f>MAX($B22:$V22)</f>
        <v>804</v>
      </c>
      <c r="X22">
        <f>MIN($B22:$V22)</f>
        <v>145</v>
      </c>
      <c r="Y22" s="11">
        <f>AVERAGE($B22:$V22)</f>
        <v>423.35</v>
      </c>
      <c r="Z22" s="35">
        <f>+V22-Y22</f>
        <v>380.65</v>
      </c>
      <c r="AA22" s="38">
        <f>+Z22/Y22</f>
        <v>0.89913782921932195</v>
      </c>
    </row>
    <row r="23" spans="1:27" x14ac:dyDescent="0.25">
      <c r="W23" s="32"/>
      <c r="Z23" s="35"/>
    </row>
    <row r="24" spans="1:27" x14ac:dyDescent="0.25">
      <c r="A24" t="s">
        <v>196</v>
      </c>
      <c r="B24">
        <v>46</v>
      </c>
      <c r="C24">
        <v>155</v>
      </c>
      <c r="D24">
        <v>208</v>
      </c>
      <c r="E24">
        <v>40</v>
      </c>
      <c r="F24">
        <v>143</v>
      </c>
      <c r="G24">
        <v>133</v>
      </c>
      <c r="H24">
        <v>197</v>
      </c>
      <c r="I24">
        <v>120</v>
      </c>
      <c r="J24">
        <v>269</v>
      </c>
      <c r="K24">
        <v>167</v>
      </c>
      <c r="L24">
        <v>121</v>
      </c>
      <c r="M24">
        <v>308</v>
      </c>
      <c r="N24">
        <v>206</v>
      </c>
      <c r="O24">
        <v>190</v>
      </c>
      <c r="P24">
        <v>150</v>
      </c>
      <c r="Q24">
        <v>138</v>
      </c>
      <c r="R24">
        <v>120</v>
      </c>
      <c r="S24">
        <v>77</v>
      </c>
      <c r="T24">
        <v>71</v>
      </c>
      <c r="U24">
        <v>79</v>
      </c>
      <c r="V24">
        <f>+Checklist!W94</f>
        <v>47</v>
      </c>
      <c r="W24" s="32">
        <f>MAX($B24:$V24)</f>
        <v>308</v>
      </c>
      <c r="X24">
        <f>MIN($B24:$V24)</f>
        <v>40</v>
      </c>
      <c r="Y24" s="11">
        <f>AVERAGE($B24:$V24)</f>
        <v>142.14285714285714</v>
      </c>
      <c r="Z24" s="35">
        <f>+V24-Y24</f>
        <v>-95.142857142857139</v>
      </c>
      <c r="AA24" s="38">
        <f>+Z24/Y24</f>
        <v>-0.66934673366834174</v>
      </c>
    </row>
    <row r="25" spans="1:27" x14ac:dyDescent="0.25">
      <c r="W25" s="32"/>
      <c r="Z25" s="35"/>
    </row>
    <row r="26" spans="1:27" x14ac:dyDescent="0.25">
      <c r="A26" t="s">
        <v>75</v>
      </c>
      <c r="B26">
        <v>98</v>
      </c>
      <c r="C26">
        <v>302</v>
      </c>
      <c r="D26">
        <v>277</v>
      </c>
      <c r="E26">
        <v>802</v>
      </c>
      <c r="F26">
        <v>112</v>
      </c>
      <c r="G26">
        <v>41</v>
      </c>
      <c r="H26">
        <v>192</v>
      </c>
      <c r="I26">
        <v>492</v>
      </c>
      <c r="J26">
        <v>136</v>
      </c>
      <c r="K26">
        <v>224</v>
      </c>
      <c r="L26">
        <v>177</v>
      </c>
      <c r="M26">
        <v>279</v>
      </c>
      <c r="N26">
        <v>237</v>
      </c>
      <c r="O26">
        <v>261</v>
      </c>
      <c r="P26">
        <v>135</v>
      </c>
      <c r="Q26">
        <v>175</v>
      </c>
      <c r="R26">
        <v>95</v>
      </c>
      <c r="S26">
        <v>79</v>
      </c>
      <c r="T26">
        <v>109</v>
      </c>
      <c r="U26">
        <v>200</v>
      </c>
      <c r="V26">
        <f>+Checklist!W95</f>
        <v>91</v>
      </c>
      <c r="W26" s="32">
        <f>MAX($B26:$V26)</f>
        <v>802</v>
      </c>
      <c r="X26">
        <f>MIN($B26:$V26)</f>
        <v>41</v>
      </c>
      <c r="Y26" s="11">
        <f>AVERAGE($B26:$V26)</f>
        <v>214.95238095238096</v>
      </c>
      <c r="Z26" s="35">
        <f>+V26-Y26</f>
        <v>-123.95238095238096</v>
      </c>
      <c r="AA26" s="38">
        <f>+Z26/Y26</f>
        <v>-0.57665042091271601</v>
      </c>
    </row>
    <row r="27" spans="1:27" x14ac:dyDescent="0.25">
      <c r="W27" s="32"/>
      <c r="Z27" s="35"/>
    </row>
    <row r="28" spans="1:27" x14ac:dyDescent="0.25">
      <c r="A28" t="s">
        <v>197</v>
      </c>
      <c r="B28">
        <v>18</v>
      </c>
      <c r="C28">
        <v>27</v>
      </c>
      <c r="D28">
        <v>57</v>
      </c>
      <c r="E28">
        <v>27</v>
      </c>
      <c r="F28">
        <v>41</v>
      </c>
      <c r="G28">
        <v>58</v>
      </c>
      <c r="H28">
        <v>40</v>
      </c>
      <c r="I28">
        <v>58</v>
      </c>
      <c r="J28">
        <v>38</v>
      </c>
      <c r="K28">
        <v>25</v>
      </c>
      <c r="L28">
        <v>15</v>
      </c>
      <c r="M28">
        <v>94</v>
      </c>
      <c r="N28">
        <v>142</v>
      </c>
      <c r="O28">
        <v>106</v>
      </c>
      <c r="P28">
        <v>51</v>
      </c>
      <c r="Q28">
        <v>129</v>
      </c>
      <c r="R28">
        <v>125</v>
      </c>
      <c r="S28">
        <v>75</v>
      </c>
      <c r="T28">
        <v>73</v>
      </c>
      <c r="U28">
        <v>52</v>
      </c>
      <c r="V28">
        <f>+Checklist!W96</f>
        <v>59</v>
      </c>
      <c r="W28" s="32">
        <f>MAX($B28:$V28)</f>
        <v>142</v>
      </c>
      <c r="X28">
        <f>MIN($B28:$V28)</f>
        <v>15</v>
      </c>
      <c r="Y28" s="11">
        <f>AVERAGE($B28:$V28)</f>
        <v>62.38095238095238</v>
      </c>
      <c r="Z28" s="35">
        <f>+V28-Y28</f>
        <v>-3.3809523809523796</v>
      </c>
      <c r="AA28" s="38">
        <f>+Z28/Y28</f>
        <v>-5.4198473282442726E-2</v>
      </c>
    </row>
    <row r="29" spans="1:27" x14ac:dyDescent="0.25">
      <c r="W29" s="32"/>
      <c r="Z29" s="35"/>
    </row>
    <row r="30" spans="1:27" x14ac:dyDescent="0.25">
      <c r="A30" t="s">
        <v>198</v>
      </c>
      <c r="D30">
        <v>226</v>
      </c>
      <c r="E30">
        <v>175</v>
      </c>
      <c r="F30">
        <v>264</v>
      </c>
      <c r="G30">
        <v>167</v>
      </c>
      <c r="H30">
        <v>288</v>
      </c>
      <c r="I30">
        <v>133</v>
      </c>
      <c r="J30">
        <v>164</v>
      </c>
      <c r="K30">
        <v>127</v>
      </c>
      <c r="L30">
        <v>118</v>
      </c>
      <c r="M30">
        <v>141</v>
      </c>
      <c r="N30">
        <v>191</v>
      </c>
      <c r="O30">
        <v>293</v>
      </c>
      <c r="P30">
        <v>153</v>
      </c>
      <c r="Q30">
        <v>251</v>
      </c>
      <c r="R30">
        <v>250</v>
      </c>
      <c r="S30">
        <v>174</v>
      </c>
      <c r="T30">
        <v>229</v>
      </c>
      <c r="U30">
        <v>118</v>
      </c>
      <c r="V30">
        <f>+Checklist!W102</f>
        <v>301</v>
      </c>
      <c r="W30" s="32">
        <f>MAX($B30:$V30)</f>
        <v>301</v>
      </c>
      <c r="X30">
        <f>MIN($B30:$V30)</f>
        <v>118</v>
      </c>
      <c r="Y30" s="11">
        <f>AVERAGE($B30:$V30)</f>
        <v>198.05263157894737</v>
      </c>
      <c r="Z30" s="35">
        <f>+V30-Y30</f>
        <v>102.94736842105263</v>
      </c>
      <c r="AA30" s="38">
        <f>+Z30/Y30</f>
        <v>0.51979803348392239</v>
      </c>
    </row>
    <row r="31" spans="1:27" x14ac:dyDescent="0.25">
      <c r="W31" s="32"/>
      <c r="Z31" s="35"/>
    </row>
    <row r="32" spans="1:27" x14ac:dyDescent="0.25">
      <c r="A32" t="s">
        <v>199</v>
      </c>
      <c r="B32">
        <v>37</v>
      </c>
      <c r="C32">
        <v>121</v>
      </c>
      <c r="D32">
        <v>162</v>
      </c>
      <c r="E32">
        <v>147</v>
      </c>
      <c r="F32">
        <v>168</v>
      </c>
      <c r="G32">
        <v>111</v>
      </c>
      <c r="H32">
        <v>86</v>
      </c>
      <c r="I32">
        <v>73</v>
      </c>
      <c r="J32">
        <v>96</v>
      </c>
      <c r="K32">
        <v>44</v>
      </c>
      <c r="L32">
        <v>66</v>
      </c>
      <c r="M32">
        <v>114</v>
      </c>
      <c r="N32">
        <v>114</v>
      </c>
      <c r="O32">
        <v>104</v>
      </c>
      <c r="P32">
        <v>45</v>
      </c>
      <c r="Q32">
        <v>161</v>
      </c>
      <c r="R32">
        <v>128</v>
      </c>
      <c r="S32">
        <v>67</v>
      </c>
      <c r="T32">
        <v>55</v>
      </c>
      <c r="U32">
        <v>76</v>
      </c>
      <c r="V32">
        <f>+Checklist!W114</f>
        <v>171</v>
      </c>
      <c r="W32" s="32">
        <f>MAX($B32:$V32)</f>
        <v>171</v>
      </c>
      <c r="X32">
        <f>MIN($B32:$V32)</f>
        <v>37</v>
      </c>
      <c r="Y32" s="11">
        <f>AVERAGE($B32:$V32)</f>
        <v>102.19047619047619</v>
      </c>
      <c r="Z32" s="35">
        <f>+V32-Y32</f>
        <v>68.80952380952381</v>
      </c>
      <c r="AA32" s="38">
        <f>+Z32/Y32</f>
        <v>0.67334575955265608</v>
      </c>
    </row>
    <row r="33" spans="1:27" x14ac:dyDescent="0.25">
      <c r="W33" s="32"/>
      <c r="Z33" s="35"/>
    </row>
    <row r="34" spans="1:27" x14ac:dyDescent="0.25">
      <c r="A34" t="s">
        <v>200</v>
      </c>
      <c r="B34">
        <v>22</v>
      </c>
      <c r="C34">
        <v>106</v>
      </c>
      <c r="D34">
        <v>51</v>
      </c>
      <c r="E34">
        <v>2912</v>
      </c>
      <c r="F34">
        <v>119</v>
      </c>
      <c r="G34">
        <v>122</v>
      </c>
      <c r="H34">
        <v>3580</v>
      </c>
      <c r="I34">
        <v>773</v>
      </c>
      <c r="J34">
        <v>1056</v>
      </c>
      <c r="K34">
        <v>18</v>
      </c>
      <c r="L34">
        <v>33</v>
      </c>
      <c r="M34">
        <v>1199</v>
      </c>
      <c r="N34">
        <v>73</v>
      </c>
      <c r="O34">
        <v>2287</v>
      </c>
      <c r="P34">
        <v>25</v>
      </c>
      <c r="Q34">
        <v>316</v>
      </c>
      <c r="R34">
        <v>686</v>
      </c>
      <c r="S34">
        <v>643</v>
      </c>
      <c r="T34">
        <v>1419</v>
      </c>
      <c r="U34">
        <v>99</v>
      </c>
      <c r="V34">
        <f>+Checklist!W118</f>
        <v>9</v>
      </c>
      <c r="W34" s="32">
        <f>MAX($B34:$V34)</f>
        <v>3580</v>
      </c>
      <c r="X34">
        <f>MIN($B34:$V34)</f>
        <v>9</v>
      </c>
      <c r="Y34" s="11">
        <f>AVERAGE($B34:$V34)</f>
        <v>740.38095238095241</v>
      </c>
      <c r="Z34" s="35">
        <f>+V34-Y34</f>
        <v>-731.38095238095241</v>
      </c>
      <c r="AA34" s="38">
        <f>+Z34/Y34</f>
        <v>-0.98784409570362752</v>
      </c>
    </row>
    <row r="35" spans="1:27" x14ac:dyDescent="0.25">
      <c r="W35" s="32"/>
      <c r="Z35" s="35"/>
    </row>
    <row r="36" spans="1:27" x14ac:dyDescent="0.25">
      <c r="A36" t="s">
        <v>99</v>
      </c>
      <c r="B36">
        <v>464</v>
      </c>
      <c r="C36">
        <v>891</v>
      </c>
      <c r="D36">
        <v>1022</v>
      </c>
      <c r="E36">
        <v>1176</v>
      </c>
      <c r="F36">
        <v>1641</v>
      </c>
      <c r="G36">
        <v>9612</v>
      </c>
      <c r="H36">
        <v>2274</v>
      </c>
      <c r="I36">
        <v>1385</v>
      </c>
      <c r="J36">
        <v>1120</v>
      </c>
      <c r="K36">
        <v>5096</v>
      </c>
      <c r="L36">
        <v>1621</v>
      </c>
      <c r="M36">
        <v>402</v>
      </c>
      <c r="N36">
        <v>1262</v>
      </c>
      <c r="O36">
        <v>981</v>
      </c>
      <c r="P36">
        <v>2587</v>
      </c>
      <c r="Q36">
        <v>455</v>
      </c>
      <c r="R36">
        <v>529</v>
      </c>
      <c r="S36">
        <v>2851</v>
      </c>
      <c r="T36">
        <v>458</v>
      </c>
      <c r="U36">
        <v>888</v>
      </c>
      <c r="V36">
        <f>+Checklist!W122</f>
        <v>1319</v>
      </c>
      <c r="W36" s="32">
        <f>MAX($B36:$V36)</f>
        <v>9612</v>
      </c>
      <c r="X36">
        <f>MIN($B36:$V36)</f>
        <v>402</v>
      </c>
      <c r="Y36" s="11">
        <f>AVERAGE($B36:$V36)</f>
        <v>1811.1428571428571</v>
      </c>
      <c r="Z36" s="35">
        <f>+V36-Y36</f>
        <v>-492.14285714285711</v>
      </c>
      <c r="AA36" s="38">
        <f>+Z36/Y36</f>
        <v>-0.27173055687016878</v>
      </c>
    </row>
    <row r="37" spans="1:27" x14ac:dyDescent="0.25">
      <c r="W37" s="32"/>
      <c r="Z37" s="35"/>
    </row>
    <row r="38" spans="1:27" x14ac:dyDescent="0.25">
      <c r="A38" t="s">
        <v>103</v>
      </c>
      <c r="B38">
        <v>309</v>
      </c>
      <c r="C38">
        <v>89</v>
      </c>
      <c r="D38">
        <v>59</v>
      </c>
      <c r="E38">
        <v>21</v>
      </c>
      <c r="F38">
        <v>128</v>
      </c>
      <c r="G38">
        <v>433</v>
      </c>
      <c r="H38">
        <v>164</v>
      </c>
      <c r="I38">
        <v>164</v>
      </c>
      <c r="J38">
        <v>79</v>
      </c>
      <c r="K38">
        <v>12</v>
      </c>
      <c r="L38">
        <v>342</v>
      </c>
      <c r="M38">
        <v>16</v>
      </c>
      <c r="N38">
        <v>159</v>
      </c>
      <c r="O38">
        <v>130</v>
      </c>
      <c r="P38">
        <v>161</v>
      </c>
      <c r="Q38">
        <v>265</v>
      </c>
      <c r="R38">
        <v>167</v>
      </c>
      <c r="S38">
        <v>316</v>
      </c>
      <c r="T38">
        <v>699</v>
      </c>
      <c r="U38">
        <v>44</v>
      </c>
      <c r="V38">
        <f>+Checklist!W129</f>
        <v>52</v>
      </c>
      <c r="W38" s="32">
        <f>MAX($B38:$V38)</f>
        <v>699</v>
      </c>
      <c r="X38">
        <f>MIN($B38:$V38)</f>
        <v>12</v>
      </c>
      <c r="Y38" s="11">
        <f>AVERAGE($B38:$V38)</f>
        <v>181.38095238095238</v>
      </c>
      <c r="Z38" s="35">
        <f>+V38-Y38</f>
        <v>-129.38095238095238</v>
      </c>
      <c r="AA38" s="38">
        <f>+Z38/Y38</f>
        <v>-0.71331058020477811</v>
      </c>
    </row>
    <row r="39" spans="1:27" x14ac:dyDescent="0.25">
      <c r="A39" t="s">
        <v>202</v>
      </c>
      <c r="B39">
        <v>7</v>
      </c>
      <c r="C39">
        <v>3</v>
      </c>
      <c r="D39">
        <v>9</v>
      </c>
      <c r="E39">
        <v>31</v>
      </c>
      <c r="F39">
        <v>9</v>
      </c>
      <c r="I39">
        <v>4</v>
      </c>
      <c r="L39">
        <v>4</v>
      </c>
      <c r="M39">
        <v>1</v>
      </c>
      <c r="N39">
        <v>3</v>
      </c>
      <c r="P39">
        <v>3</v>
      </c>
      <c r="Q39">
        <v>1</v>
      </c>
      <c r="R39">
        <v>3</v>
      </c>
      <c r="S39">
        <v>2</v>
      </c>
      <c r="T39">
        <v>0</v>
      </c>
      <c r="U39">
        <v>0</v>
      </c>
      <c r="V39">
        <f>+Checklist!W131</f>
        <v>1</v>
      </c>
      <c r="W39" s="32">
        <f>MAX($B39:$V39)</f>
        <v>31</v>
      </c>
      <c r="X39">
        <f>MIN($B39:$V39)</f>
        <v>0</v>
      </c>
      <c r="Y39" s="11">
        <f>AVERAGE($B39:$V39)</f>
        <v>5.0625</v>
      </c>
      <c r="Z39" s="35">
        <f>+V39-Y39</f>
        <v>-4.0625</v>
      </c>
      <c r="AA39" s="38">
        <f>+Z39/Y39</f>
        <v>-0.80246913580246915</v>
      </c>
    </row>
    <row r="40" spans="1:27" x14ac:dyDescent="0.25">
      <c r="A40" s="8" t="s">
        <v>201</v>
      </c>
      <c r="B40" s="8">
        <v>20</v>
      </c>
      <c r="C40" s="8">
        <v>12</v>
      </c>
      <c r="D40" s="8">
        <v>102</v>
      </c>
      <c r="E40" s="8">
        <v>341</v>
      </c>
      <c r="F40" s="8">
        <v>33</v>
      </c>
      <c r="G40" s="8">
        <v>3</v>
      </c>
      <c r="H40" s="8"/>
      <c r="I40" s="8">
        <v>5</v>
      </c>
      <c r="J40" s="8"/>
      <c r="K40" s="8">
        <v>75</v>
      </c>
      <c r="L40" s="8">
        <v>132</v>
      </c>
      <c r="M40" s="8">
        <v>84</v>
      </c>
      <c r="N40" s="8">
        <v>15</v>
      </c>
      <c r="O40" s="8">
        <v>15</v>
      </c>
      <c r="P40" s="8">
        <v>298</v>
      </c>
      <c r="Q40" s="8">
        <v>9</v>
      </c>
      <c r="R40" s="8">
        <v>9</v>
      </c>
      <c r="S40" s="8">
        <v>89</v>
      </c>
      <c r="T40" s="8">
        <v>11</v>
      </c>
      <c r="U40" s="8">
        <v>3</v>
      </c>
      <c r="V40" s="8">
        <f>+Checklist!W130</f>
        <v>15</v>
      </c>
      <c r="W40" s="34">
        <f>MAX($B40:$V40)</f>
        <v>341</v>
      </c>
      <c r="X40" s="8">
        <f>MIN($B40:$V40)</f>
        <v>3</v>
      </c>
      <c r="Y40" s="31">
        <f>AVERAGE($B40:$V40)</f>
        <v>66.89473684210526</v>
      </c>
      <c r="Z40" s="36">
        <f>+V40-Y40</f>
        <v>-51.89473684210526</v>
      </c>
      <c r="AA40" s="39">
        <f>+Z40/Y40</f>
        <v>-0.77576711250983477</v>
      </c>
    </row>
    <row r="41" spans="1:27" x14ac:dyDescent="0.25">
      <c r="A41" t="s">
        <v>181</v>
      </c>
      <c r="B41">
        <f>SUM(B38:B40)</f>
        <v>336</v>
      </c>
      <c r="C41">
        <f t="shared" ref="C41:V41" si="0">SUM(C38:C40)</f>
        <v>104</v>
      </c>
      <c r="D41">
        <f t="shared" si="0"/>
        <v>170</v>
      </c>
      <c r="E41">
        <f t="shared" si="0"/>
        <v>393</v>
      </c>
      <c r="F41">
        <f t="shared" si="0"/>
        <v>170</v>
      </c>
      <c r="G41">
        <f t="shared" si="0"/>
        <v>436</v>
      </c>
      <c r="H41">
        <f t="shared" si="0"/>
        <v>164</v>
      </c>
      <c r="I41">
        <f t="shared" si="0"/>
        <v>173</v>
      </c>
      <c r="J41">
        <f t="shared" si="0"/>
        <v>79</v>
      </c>
      <c r="K41">
        <f t="shared" si="0"/>
        <v>87</v>
      </c>
      <c r="L41">
        <f t="shared" si="0"/>
        <v>478</v>
      </c>
      <c r="M41">
        <f t="shared" si="0"/>
        <v>101</v>
      </c>
      <c r="N41">
        <f t="shared" si="0"/>
        <v>177</v>
      </c>
      <c r="O41">
        <f t="shared" si="0"/>
        <v>145</v>
      </c>
      <c r="P41">
        <f t="shared" si="0"/>
        <v>462</v>
      </c>
      <c r="Q41">
        <f t="shared" si="0"/>
        <v>275</v>
      </c>
      <c r="R41">
        <f t="shared" si="0"/>
        <v>179</v>
      </c>
      <c r="S41">
        <f t="shared" si="0"/>
        <v>407</v>
      </c>
      <c r="T41">
        <f t="shared" si="0"/>
        <v>710</v>
      </c>
      <c r="U41">
        <f t="shared" si="0"/>
        <v>47</v>
      </c>
      <c r="V41">
        <f t="shared" si="0"/>
        <v>68</v>
      </c>
      <c r="W41" s="32">
        <f>MAX($B41:$V41)</f>
        <v>710</v>
      </c>
      <c r="X41">
        <f>MIN($B41:$V41)</f>
        <v>47</v>
      </c>
      <c r="Y41" s="11">
        <f>AVERAGE($B41:$V41)</f>
        <v>245.76190476190476</v>
      </c>
      <c r="Z41" s="35">
        <f>+V41-Y41</f>
        <v>-177.76190476190476</v>
      </c>
      <c r="AA41" s="38">
        <f>+Z41/Y41</f>
        <v>-0.7233094361557838</v>
      </c>
    </row>
    <row r="42" spans="1:27" x14ac:dyDescent="0.25">
      <c r="W42" s="32"/>
      <c r="Z42" s="35"/>
    </row>
    <row r="43" spans="1:27" x14ac:dyDescent="0.25">
      <c r="A43" t="s">
        <v>116</v>
      </c>
      <c r="B43">
        <v>1141</v>
      </c>
      <c r="C43">
        <v>1053</v>
      </c>
      <c r="D43">
        <v>1220</v>
      </c>
      <c r="E43">
        <v>1155</v>
      </c>
      <c r="F43">
        <v>1555</v>
      </c>
      <c r="G43">
        <v>955</v>
      </c>
      <c r="H43">
        <v>1379</v>
      </c>
      <c r="I43">
        <v>896</v>
      </c>
      <c r="J43">
        <v>1400</v>
      </c>
      <c r="K43">
        <v>883</v>
      </c>
      <c r="L43">
        <v>465</v>
      </c>
      <c r="M43">
        <v>1022</v>
      </c>
      <c r="N43">
        <v>749</v>
      </c>
      <c r="O43">
        <v>1211</v>
      </c>
      <c r="P43">
        <v>982</v>
      </c>
      <c r="Q43">
        <v>1199</v>
      </c>
      <c r="R43">
        <v>545</v>
      </c>
      <c r="S43">
        <v>882</v>
      </c>
      <c r="T43">
        <v>664</v>
      </c>
      <c r="U43">
        <v>1420</v>
      </c>
      <c r="V43">
        <f>+Checklist!W142</f>
        <v>811</v>
      </c>
      <c r="W43" s="32">
        <f>MAX($B43:$V43)</f>
        <v>1555</v>
      </c>
      <c r="X43">
        <f>MIN($B43:$V43)</f>
        <v>465</v>
      </c>
      <c r="Y43" s="11">
        <f>AVERAGE($B43:$V43)</f>
        <v>1027.952380952381</v>
      </c>
      <c r="Z43" s="35">
        <f>+V43-Y43</f>
        <v>-216.95238095238096</v>
      </c>
      <c r="AA43" s="38">
        <f>+Z43/Y43</f>
        <v>-0.21105294853383982</v>
      </c>
    </row>
    <row r="44" spans="1:27" x14ac:dyDescent="0.25">
      <c r="A44" t="s">
        <v>117</v>
      </c>
      <c r="B44">
        <v>226</v>
      </c>
      <c r="C44">
        <v>987</v>
      </c>
      <c r="D44">
        <v>757</v>
      </c>
      <c r="E44">
        <v>677</v>
      </c>
      <c r="F44">
        <v>947</v>
      </c>
      <c r="G44">
        <v>904</v>
      </c>
      <c r="H44">
        <v>612</v>
      </c>
      <c r="I44">
        <v>530</v>
      </c>
      <c r="J44">
        <v>924</v>
      </c>
      <c r="K44">
        <v>792</v>
      </c>
      <c r="L44">
        <v>441</v>
      </c>
      <c r="M44">
        <v>789</v>
      </c>
      <c r="N44">
        <v>250</v>
      </c>
      <c r="O44">
        <v>332</v>
      </c>
      <c r="P44">
        <v>320</v>
      </c>
      <c r="Q44">
        <v>711</v>
      </c>
      <c r="R44">
        <v>634</v>
      </c>
      <c r="S44">
        <v>303</v>
      </c>
      <c r="T44">
        <v>477</v>
      </c>
      <c r="U44">
        <v>587</v>
      </c>
      <c r="V44">
        <f>+Checklist!W143</f>
        <v>598</v>
      </c>
      <c r="W44" s="32">
        <f>MAX($B44:$V44)</f>
        <v>987</v>
      </c>
      <c r="X44">
        <f>MIN($B44:$V44)</f>
        <v>226</v>
      </c>
      <c r="Y44" s="11">
        <f>AVERAGE($B44:$V44)</f>
        <v>609.42857142857144</v>
      </c>
      <c r="Z44" s="35">
        <f>+V44-Y44</f>
        <v>-11.428571428571445</v>
      </c>
      <c r="AA44" s="38">
        <f>+Z44/Y44</f>
        <v>-1.8752930145335234E-2</v>
      </c>
    </row>
    <row r="45" spans="1:27" x14ac:dyDescent="0.25">
      <c r="A45" s="8" t="s">
        <v>203</v>
      </c>
      <c r="B45" s="8" t="s">
        <v>204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34"/>
      <c r="X45" s="8"/>
      <c r="Y45" s="31"/>
      <c r="Z45" s="36">
        <f>+V45-Y45</f>
        <v>0</v>
      </c>
      <c r="AA45" s="8"/>
    </row>
    <row r="46" spans="1:27" x14ac:dyDescent="0.25">
      <c r="A46" t="s">
        <v>181</v>
      </c>
      <c r="B46">
        <f>SUM(B43:B45)</f>
        <v>1367</v>
      </c>
      <c r="C46">
        <f t="shared" ref="C46:V46" si="1">SUM(C43:C45)</f>
        <v>2040</v>
      </c>
      <c r="D46">
        <f t="shared" si="1"/>
        <v>1977</v>
      </c>
      <c r="E46">
        <f t="shared" si="1"/>
        <v>1832</v>
      </c>
      <c r="F46">
        <f t="shared" si="1"/>
        <v>2502</v>
      </c>
      <c r="G46">
        <f t="shared" si="1"/>
        <v>1859</v>
      </c>
      <c r="H46">
        <f t="shared" si="1"/>
        <v>1991</v>
      </c>
      <c r="I46">
        <f t="shared" si="1"/>
        <v>1426</v>
      </c>
      <c r="J46">
        <f t="shared" si="1"/>
        <v>2324</v>
      </c>
      <c r="K46">
        <f t="shared" si="1"/>
        <v>1675</v>
      </c>
      <c r="L46">
        <f t="shared" si="1"/>
        <v>906</v>
      </c>
      <c r="M46">
        <f t="shared" si="1"/>
        <v>1811</v>
      </c>
      <c r="N46">
        <f t="shared" si="1"/>
        <v>999</v>
      </c>
      <c r="O46">
        <f t="shared" si="1"/>
        <v>1543</v>
      </c>
      <c r="P46">
        <f t="shared" si="1"/>
        <v>1302</v>
      </c>
      <c r="Q46">
        <f t="shared" si="1"/>
        <v>1910</v>
      </c>
      <c r="R46">
        <f t="shared" si="1"/>
        <v>1179</v>
      </c>
      <c r="S46">
        <f t="shared" si="1"/>
        <v>1185</v>
      </c>
      <c r="T46">
        <f t="shared" si="1"/>
        <v>1141</v>
      </c>
      <c r="U46">
        <f t="shared" si="1"/>
        <v>2007</v>
      </c>
      <c r="V46">
        <f t="shared" si="1"/>
        <v>1409</v>
      </c>
      <c r="W46" s="32">
        <f>MAX($B46:$V46)</f>
        <v>2502</v>
      </c>
      <c r="X46">
        <f>MIN($B46:$V46)</f>
        <v>906</v>
      </c>
      <c r="Y46" s="11">
        <f>AVERAGE($B46:$V46)</f>
        <v>1637.3809523809523</v>
      </c>
      <c r="Z46" s="35">
        <f>+V46-Y46</f>
        <v>-228.38095238095229</v>
      </c>
      <c r="AA46" s="38">
        <f>+Z46/Y46</f>
        <v>-0.13947942416751485</v>
      </c>
    </row>
    <row r="47" spans="1:27" x14ac:dyDescent="0.25">
      <c r="W47" s="32"/>
      <c r="Z47" s="35"/>
    </row>
    <row r="48" spans="1:27" x14ac:dyDescent="0.25">
      <c r="A48" t="s">
        <v>120</v>
      </c>
      <c r="B48">
        <v>700</v>
      </c>
      <c r="C48">
        <v>332</v>
      </c>
      <c r="D48">
        <v>612</v>
      </c>
      <c r="E48">
        <v>998</v>
      </c>
      <c r="F48">
        <v>562</v>
      </c>
      <c r="G48">
        <v>535</v>
      </c>
      <c r="H48">
        <v>855</v>
      </c>
      <c r="I48">
        <v>862</v>
      </c>
      <c r="J48">
        <v>1846</v>
      </c>
      <c r="K48">
        <v>256</v>
      </c>
      <c r="L48">
        <v>1543</v>
      </c>
      <c r="M48">
        <v>455</v>
      </c>
      <c r="N48">
        <v>523</v>
      </c>
      <c r="O48">
        <v>376</v>
      </c>
      <c r="P48">
        <v>3301</v>
      </c>
      <c r="Q48">
        <v>687</v>
      </c>
      <c r="R48">
        <v>126</v>
      </c>
      <c r="S48">
        <v>247</v>
      </c>
      <c r="T48">
        <v>406</v>
      </c>
      <c r="U48">
        <v>254</v>
      </c>
      <c r="V48">
        <f>+Checklist!W148</f>
        <v>6</v>
      </c>
      <c r="W48" s="32">
        <f>MAX($B48:$V48)</f>
        <v>3301</v>
      </c>
      <c r="X48">
        <f>MIN($B48:$V48)</f>
        <v>6</v>
      </c>
      <c r="Y48" s="11">
        <f>AVERAGE($B48:$V48)</f>
        <v>737.23809523809518</v>
      </c>
      <c r="Z48" s="35">
        <f>+V48-Y48</f>
        <v>-731.23809523809518</v>
      </c>
      <c r="AA48" s="38">
        <f>+Z48/Y48</f>
        <v>-0.9918615165999225</v>
      </c>
    </row>
    <row r="49" spans="1:27" x14ac:dyDescent="0.25">
      <c r="A49" t="s">
        <v>205</v>
      </c>
      <c r="B49">
        <v>84</v>
      </c>
      <c r="D49">
        <v>548</v>
      </c>
      <c r="E49">
        <v>107</v>
      </c>
      <c r="F49">
        <v>81</v>
      </c>
      <c r="G49">
        <v>292</v>
      </c>
      <c r="H49">
        <v>3776</v>
      </c>
      <c r="I49">
        <v>8</v>
      </c>
      <c r="J49">
        <v>10</v>
      </c>
      <c r="K49">
        <v>12</v>
      </c>
      <c r="L49">
        <v>270</v>
      </c>
      <c r="M49">
        <v>12</v>
      </c>
      <c r="N49">
        <v>39</v>
      </c>
      <c r="P49">
        <v>85</v>
      </c>
      <c r="Q49">
        <v>192</v>
      </c>
      <c r="T49">
        <v>20</v>
      </c>
      <c r="U49">
        <v>70</v>
      </c>
      <c r="V49">
        <f>+Checklist!W149</f>
        <v>0</v>
      </c>
      <c r="W49" s="32">
        <f>MAX($B49:$V49)</f>
        <v>3776</v>
      </c>
      <c r="X49">
        <f>MIN($B49:$V49)</f>
        <v>0</v>
      </c>
      <c r="Y49" s="11">
        <f>AVERAGE($B49:$V49)</f>
        <v>329.76470588235293</v>
      </c>
      <c r="Z49" s="35">
        <f>+V49-Y49</f>
        <v>-329.76470588235293</v>
      </c>
      <c r="AA49" s="38">
        <f>+Z49/Y49</f>
        <v>-1</v>
      </c>
    </row>
    <row r="50" spans="1:27" x14ac:dyDescent="0.25">
      <c r="A50" t="s">
        <v>123</v>
      </c>
      <c r="B50">
        <v>5153</v>
      </c>
      <c r="C50">
        <v>769</v>
      </c>
      <c r="D50">
        <v>1897</v>
      </c>
      <c r="E50">
        <v>1133</v>
      </c>
      <c r="F50">
        <v>1036</v>
      </c>
      <c r="G50">
        <v>855</v>
      </c>
      <c r="H50">
        <v>1717</v>
      </c>
      <c r="I50">
        <v>845</v>
      </c>
      <c r="J50">
        <v>1499</v>
      </c>
      <c r="K50">
        <v>1495</v>
      </c>
      <c r="L50">
        <v>1761</v>
      </c>
      <c r="M50">
        <v>1073</v>
      </c>
      <c r="N50">
        <v>1349</v>
      </c>
      <c r="O50">
        <v>703</v>
      </c>
      <c r="P50">
        <v>1256</v>
      </c>
      <c r="Q50">
        <v>1596</v>
      </c>
      <c r="R50">
        <v>690</v>
      </c>
      <c r="S50">
        <v>902</v>
      </c>
      <c r="T50">
        <v>451</v>
      </c>
      <c r="U50">
        <v>1795</v>
      </c>
      <c r="V50">
        <f>+Checklist!W151</f>
        <v>666</v>
      </c>
      <c r="W50" s="32">
        <f>MAX($B50:$V50)</f>
        <v>5153</v>
      </c>
      <c r="X50">
        <f>MIN($B50:$V50)</f>
        <v>451</v>
      </c>
      <c r="Y50" s="11">
        <f>AVERAGE($B50:$V50)</f>
        <v>1363.8571428571429</v>
      </c>
      <c r="Z50" s="35">
        <f>+V50-Y50</f>
        <v>-697.85714285714289</v>
      </c>
      <c r="AA50" s="38">
        <f>+Z50/Y50</f>
        <v>-0.5116790614852833</v>
      </c>
    </row>
    <row r="51" spans="1:27" x14ac:dyDescent="0.25">
      <c r="A51" s="8" t="s">
        <v>206</v>
      </c>
      <c r="B51" s="8">
        <v>312</v>
      </c>
      <c r="C51" s="8"/>
      <c r="D51" s="8">
        <v>250</v>
      </c>
      <c r="E51" s="8">
        <v>1813</v>
      </c>
      <c r="F51" s="8">
        <v>445</v>
      </c>
      <c r="G51" s="8"/>
      <c r="H51" s="8">
        <v>350</v>
      </c>
      <c r="I51" s="8"/>
      <c r="J51" s="8"/>
      <c r="K51" s="8">
        <v>170</v>
      </c>
      <c r="L51" s="8">
        <v>600</v>
      </c>
      <c r="M51" s="8">
        <v>1100</v>
      </c>
      <c r="N51" s="8">
        <v>350</v>
      </c>
      <c r="O51" s="8">
        <v>170</v>
      </c>
      <c r="P51" s="8">
        <v>250</v>
      </c>
      <c r="Q51" s="8">
        <v>282</v>
      </c>
      <c r="R51" s="8">
        <v>550</v>
      </c>
      <c r="S51" s="8">
        <v>90</v>
      </c>
      <c r="T51" s="8">
        <v>190</v>
      </c>
      <c r="U51" s="8">
        <v>45</v>
      </c>
      <c r="V51" s="8">
        <f>+Checklist!W153</f>
        <v>200</v>
      </c>
      <c r="W51" s="34">
        <f>MAX($B51:$V51)</f>
        <v>1813</v>
      </c>
      <c r="X51" s="8">
        <f>MIN($B51:$V51)</f>
        <v>45</v>
      </c>
      <c r="Y51" s="31">
        <f>AVERAGE($B51:$V51)</f>
        <v>421.58823529411762</v>
      </c>
      <c r="Z51" s="36">
        <f>+V51-Y51</f>
        <v>-221.58823529411762</v>
      </c>
      <c r="AA51" s="39">
        <f>+Z51/Y51</f>
        <v>-0.52560346030417182</v>
      </c>
    </row>
    <row r="52" spans="1:27" x14ac:dyDescent="0.25">
      <c r="A52" t="s">
        <v>181</v>
      </c>
      <c r="B52">
        <f>SUM(B48:B51)</f>
        <v>6249</v>
      </c>
      <c r="C52">
        <f t="shared" ref="C52:V52" si="2">SUM(C48:C51)</f>
        <v>1101</v>
      </c>
      <c r="D52">
        <f t="shared" si="2"/>
        <v>3307</v>
      </c>
      <c r="E52">
        <f t="shared" si="2"/>
        <v>4051</v>
      </c>
      <c r="F52">
        <f t="shared" si="2"/>
        <v>2124</v>
      </c>
      <c r="G52">
        <f t="shared" si="2"/>
        <v>1682</v>
      </c>
      <c r="H52">
        <f t="shared" si="2"/>
        <v>6698</v>
      </c>
      <c r="I52">
        <f t="shared" si="2"/>
        <v>1715</v>
      </c>
      <c r="J52">
        <f t="shared" si="2"/>
        <v>3355</v>
      </c>
      <c r="K52">
        <f t="shared" si="2"/>
        <v>1933</v>
      </c>
      <c r="L52">
        <f t="shared" si="2"/>
        <v>4174</v>
      </c>
      <c r="M52">
        <f t="shared" si="2"/>
        <v>2640</v>
      </c>
      <c r="N52">
        <f t="shared" si="2"/>
        <v>2261</v>
      </c>
      <c r="O52">
        <f t="shared" si="2"/>
        <v>1249</v>
      </c>
      <c r="P52">
        <f t="shared" si="2"/>
        <v>4892</v>
      </c>
      <c r="Q52">
        <f t="shared" si="2"/>
        <v>2757</v>
      </c>
      <c r="R52">
        <f t="shared" si="2"/>
        <v>1366</v>
      </c>
      <c r="S52">
        <f t="shared" si="2"/>
        <v>1239</v>
      </c>
      <c r="T52">
        <f t="shared" si="2"/>
        <v>1067</v>
      </c>
      <c r="U52">
        <f t="shared" si="2"/>
        <v>2164</v>
      </c>
      <c r="V52">
        <f t="shared" si="2"/>
        <v>872</v>
      </c>
      <c r="W52" s="32">
        <f>MAX($B52:$V52)</f>
        <v>6698</v>
      </c>
      <c r="X52">
        <f>MIN($B52:$V52)</f>
        <v>872</v>
      </c>
      <c r="Y52" s="11">
        <f>AVERAGE($B52:$V52)</f>
        <v>2709.3333333333335</v>
      </c>
      <c r="Z52" s="35">
        <f>+V52-Y52</f>
        <v>-1837.3333333333335</v>
      </c>
      <c r="AA52" s="38">
        <f>+Z52/Y52</f>
        <v>-0.67814960629921262</v>
      </c>
    </row>
    <row r="53" spans="1:27" x14ac:dyDescent="0.25">
      <c r="W53" s="32"/>
      <c r="Z53" s="35"/>
    </row>
    <row r="54" spans="1:27" x14ac:dyDescent="0.25">
      <c r="A54" t="s">
        <v>207</v>
      </c>
      <c r="B54">
        <f>SUM(B6:B36,B41,B46,B52)</f>
        <v>9285</v>
      </c>
      <c r="C54">
        <f t="shared" ref="C54:V54" si="3">SUM(C6:C36,C41,C46,C52)</f>
        <v>5790</v>
      </c>
      <c r="D54">
        <f t="shared" si="3"/>
        <v>8869</v>
      </c>
      <c r="E54">
        <f t="shared" si="3"/>
        <v>12885</v>
      </c>
      <c r="F54">
        <f t="shared" si="3"/>
        <v>8738</v>
      </c>
      <c r="G54">
        <f t="shared" si="3"/>
        <v>15396</v>
      </c>
      <c r="H54">
        <f t="shared" si="3"/>
        <v>17518</v>
      </c>
      <c r="I54">
        <f t="shared" si="3"/>
        <v>7179</v>
      </c>
      <c r="J54">
        <f t="shared" si="3"/>
        <v>9945</v>
      </c>
      <c r="K54">
        <f t="shared" si="3"/>
        <v>10325</v>
      </c>
      <c r="L54">
        <f t="shared" si="3"/>
        <v>9045</v>
      </c>
      <c r="M54">
        <f t="shared" si="3"/>
        <v>9143</v>
      </c>
      <c r="N54">
        <f t="shared" si="3"/>
        <v>6914</v>
      </c>
      <c r="O54">
        <f t="shared" si="3"/>
        <v>8943</v>
      </c>
      <c r="P54">
        <f t="shared" si="3"/>
        <v>12197</v>
      </c>
      <c r="Q54">
        <f t="shared" si="3"/>
        <v>8795</v>
      </c>
      <c r="R54">
        <f t="shared" si="3"/>
        <v>6418</v>
      </c>
      <c r="S54">
        <f t="shared" si="3"/>
        <v>8556</v>
      </c>
      <c r="T54">
        <f t="shared" si="3"/>
        <v>6596</v>
      </c>
      <c r="U54">
        <f t="shared" si="3"/>
        <v>7542</v>
      </c>
      <c r="V54">
        <f t="shared" si="3"/>
        <v>7043</v>
      </c>
      <c r="W54" s="32">
        <f>MAX($B54:$V54)</f>
        <v>17518</v>
      </c>
      <c r="X54">
        <f>MIN($B54:$V54)</f>
        <v>5790</v>
      </c>
      <c r="Y54" s="11">
        <f>AVERAGE($B54:$V54)</f>
        <v>9386.7619047619046</v>
      </c>
      <c r="Z54" s="35">
        <f>+V54-Y54</f>
        <v>-2343.7619047619046</v>
      </c>
      <c r="AA54" s="38">
        <f>+Z54/Y54</f>
        <v>-0.24968801047067296</v>
      </c>
    </row>
  </sheetData>
  <pageMargins left="0.2" right="0.2" top="0.5" bottom="0.5" header="0.3" footer="0.3"/>
  <pageSetup paperSize="5" scale="82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H33" sqref="H33"/>
    </sheetView>
  </sheetViews>
  <sheetFormatPr defaultRowHeight="15" x14ac:dyDescent="0.25"/>
  <cols>
    <col min="1" max="1" width="20.42578125" customWidth="1"/>
    <col min="2" max="2" width="14.140625" customWidth="1"/>
    <col min="12" max="12" width="10" customWidth="1"/>
    <col min="13" max="13" width="2" customWidth="1"/>
    <col min="14" max="14" width="8.5703125" customWidth="1"/>
    <col min="15" max="15" width="9.5703125" bestFit="1" customWidth="1"/>
  </cols>
  <sheetData>
    <row r="1" spans="1:16" x14ac:dyDescent="0.25">
      <c r="C1" t="s">
        <v>224</v>
      </c>
    </row>
    <row r="2" spans="1:16" x14ac:dyDescent="0.25">
      <c r="C2" t="s">
        <v>225</v>
      </c>
    </row>
    <row r="3" spans="1:16" ht="15" customHeight="1" x14ac:dyDescent="0.25">
      <c r="C3" t="s">
        <v>227</v>
      </c>
      <c r="N3" s="64" t="s">
        <v>235</v>
      </c>
      <c r="O3" s="64" t="s">
        <v>234</v>
      </c>
      <c r="P3" s="64"/>
    </row>
    <row r="4" spans="1:16" ht="15" customHeight="1" x14ac:dyDescent="0.25">
      <c r="K4" s="63" t="s">
        <v>232</v>
      </c>
      <c r="L4" s="63"/>
      <c r="N4" s="64"/>
      <c r="O4" s="64"/>
      <c r="P4" s="64"/>
    </row>
    <row r="5" spans="1:16" x14ac:dyDescent="0.25">
      <c r="C5" s="26">
        <v>2010</v>
      </c>
      <c r="D5" s="26">
        <v>2011</v>
      </c>
      <c r="E5" s="26">
        <v>2012</v>
      </c>
      <c r="F5" s="26">
        <v>2013</v>
      </c>
      <c r="G5" s="26">
        <v>2014</v>
      </c>
      <c r="H5" s="26">
        <v>2015</v>
      </c>
      <c r="I5" s="26">
        <v>2016</v>
      </c>
      <c r="J5" s="26" t="s">
        <v>231</v>
      </c>
      <c r="K5" s="26"/>
      <c r="L5" s="26" t="s">
        <v>213</v>
      </c>
      <c r="M5" s="26"/>
      <c r="N5" s="64"/>
      <c r="P5" s="45" t="s">
        <v>213</v>
      </c>
    </row>
    <row r="6" spans="1:16" x14ac:dyDescent="0.25">
      <c r="A6" t="s">
        <v>236</v>
      </c>
      <c r="B6" s="27" t="s">
        <v>226</v>
      </c>
      <c r="C6">
        <v>2</v>
      </c>
      <c r="D6">
        <v>4</v>
      </c>
      <c r="E6">
        <v>5</v>
      </c>
      <c r="F6">
        <v>6</v>
      </c>
      <c r="G6">
        <v>0</v>
      </c>
      <c r="H6">
        <v>1</v>
      </c>
      <c r="I6">
        <v>25</v>
      </c>
      <c r="J6" s="11">
        <f>AVERAGE(C6:I6)</f>
        <v>6.1428571428571432</v>
      </c>
      <c r="K6" s="11">
        <f>+I6-J6</f>
        <v>18.857142857142858</v>
      </c>
      <c r="L6" s="38">
        <f>+K6/J6</f>
        <v>3.0697674418604648</v>
      </c>
      <c r="N6">
        <f>AVERAGE(C6:H6)</f>
        <v>3</v>
      </c>
      <c r="O6">
        <f>+I6-N6</f>
        <v>22</v>
      </c>
      <c r="P6" s="38">
        <f>+O6/N6</f>
        <v>7.333333333333333</v>
      </c>
    </row>
    <row r="7" spans="1:16" x14ac:dyDescent="0.25">
      <c r="B7" s="27" t="s">
        <v>233</v>
      </c>
      <c r="C7">
        <f>+C8-C6</f>
        <v>3</v>
      </c>
      <c r="D7">
        <f t="shared" ref="D7:I7" si="0">+D8-D6</f>
        <v>5</v>
      </c>
      <c r="E7">
        <f t="shared" si="0"/>
        <v>5</v>
      </c>
      <c r="F7">
        <f t="shared" si="0"/>
        <v>13</v>
      </c>
      <c r="G7">
        <f t="shared" si="0"/>
        <v>7</v>
      </c>
      <c r="H7">
        <f t="shared" si="0"/>
        <v>1</v>
      </c>
      <c r="I7">
        <f t="shared" si="0"/>
        <v>0</v>
      </c>
      <c r="J7" s="11">
        <f>AVERAGE(C7:I7)</f>
        <v>4.8571428571428568</v>
      </c>
      <c r="K7" s="11">
        <f>+I7-J7</f>
        <v>-4.8571428571428568</v>
      </c>
      <c r="L7" s="38">
        <f>+K7/J7</f>
        <v>-1</v>
      </c>
      <c r="N7" s="11">
        <f>AVERAGE(C7:H7)</f>
        <v>5.666666666666667</v>
      </c>
      <c r="O7" s="11">
        <f>+I7-N7</f>
        <v>-5.666666666666667</v>
      </c>
      <c r="P7" s="38">
        <f>+O7/N7</f>
        <v>-1</v>
      </c>
    </row>
    <row r="8" spans="1:16" x14ac:dyDescent="0.25">
      <c r="B8" s="27" t="s">
        <v>228</v>
      </c>
      <c r="C8">
        <v>5</v>
      </c>
      <c r="D8">
        <v>9</v>
      </c>
      <c r="E8">
        <v>10</v>
      </c>
      <c r="F8">
        <v>19</v>
      </c>
      <c r="G8">
        <v>7</v>
      </c>
      <c r="H8">
        <v>2</v>
      </c>
      <c r="I8">
        <v>25</v>
      </c>
      <c r="J8" s="11">
        <f>AVERAGE(C8:I8)</f>
        <v>11</v>
      </c>
      <c r="K8" s="11">
        <f>+I8-J8</f>
        <v>14</v>
      </c>
      <c r="L8" s="38">
        <f>+K8/J8</f>
        <v>1.2727272727272727</v>
      </c>
      <c r="N8" s="11">
        <f>AVERAGE(C8:H8)</f>
        <v>8.6666666666666661</v>
      </c>
      <c r="O8" s="11">
        <f>+I8-N8</f>
        <v>16.333333333333336</v>
      </c>
      <c r="P8" s="38">
        <f>+O8/N8</f>
        <v>1.884615384615385</v>
      </c>
    </row>
    <row r="9" spans="1:16" x14ac:dyDescent="0.25">
      <c r="B9" s="27"/>
      <c r="J9" s="35"/>
      <c r="K9" s="35"/>
    </row>
    <row r="10" spans="1:16" x14ac:dyDescent="0.25">
      <c r="A10" t="s">
        <v>113</v>
      </c>
      <c r="B10" s="27" t="s">
        <v>226</v>
      </c>
      <c r="C10">
        <v>0</v>
      </c>
      <c r="D10">
        <v>39</v>
      </c>
      <c r="E10">
        <v>1</v>
      </c>
      <c r="F10">
        <v>4</v>
      </c>
      <c r="G10">
        <v>6</v>
      </c>
      <c r="H10">
        <v>0</v>
      </c>
      <c r="I10">
        <v>59</v>
      </c>
      <c r="J10" s="11">
        <f>AVERAGE(C10:I10)</f>
        <v>15.571428571428571</v>
      </c>
      <c r="K10" s="11">
        <f>+I10-J10</f>
        <v>43.428571428571431</v>
      </c>
      <c r="L10" s="38">
        <f>+K10/J10</f>
        <v>2.7889908256880735</v>
      </c>
      <c r="N10" s="11">
        <f>AVERAGE(C10:H10)</f>
        <v>8.3333333333333339</v>
      </c>
      <c r="O10" s="11">
        <f>+I10-N10</f>
        <v>50.666666666666664</v>
      </c>
      <c r="P10" s="38">
        <f>+O10/N10</f>
        <v>6.0799999999999992</v>
      </c>
    </row>
    <row r="11" spans="1:16" x14ac:dyDescent="0.25">
      <c r="B11" s="27" t="s">
        <v>233</v>
      </c>
      <c r="C11">
        <f t="shared" ref="C11:I11" si="1">+C12-C10</f>
        <v>15</v>
      </c>
      <c r="D11">
        <f t="shared" si="1"/>
        <v>60</v>
      </c>
      <c r="E11">
        <f t="shared" si="1"/>
        <v>68</v>
      </c>
      <c r="F11">
        <f t="shared" si="1"/>
        <v>84</v>
      </c>
      <c r="G11">
        <f t="shared" si="1"/>
        <v>85</v>
      </c>
      <c r="H11">
        <f t="shared" si="1"/>
        <v>38</v>
      </c>
      <c r="I11">
        <f t="shared" si="1"/>
        <v>20</v>
      </c>
      <c r="J11" s="11">
        <f>AVERAGE(C11:I11)</f>
        <v>52.857142857142854</v>
      </c>
      <c r="K11" s="11">
        <f>+I11-J11</f>
        <v>-32.857142857142854</v>
      </c>
      <c r="L11" s="38">
        <f>+K11/J11</f>
        <v>-0.6216216216216216</v>
      </c>
      <c r="N11" s="11">
        <f>AVERAGE(C11:H11)</f>
        <v>58.333333333333336</v>
      </c>
      <c r="O11" s="11">
        <f>+I11-N11</f>
        <v>-38.333333333333336</v>
      </c>
      <c r="P11" s="38">
        <f>+O11/N11</f>
        <v>-0.65714285714285714</v>
      </c>
    </row>
    <row r="12" spans="1:16" x14ac:dyDescent="0.25">
      <c r="B12" s="27" t="s">
        <v>228</v>
      </c>
      <c r="C12">
        <v>15</v>
      </c>
      <c r="D12">
        <v>99</v>
      </c>
      <c r="E12">
        <v>69</v>
      </c>
      <c r="F12">
        <v>88</v>
      </c>
      <c r="G12">
        <v>91</v>
      </c>
      <c r="H12">
        <v>38</v>
      </c>
      <c r="I12">
        <v>79</v>
      </c>
      <c r="J12" s="11">
        <f>AVERAGE(C12:I12)</f>
        <v>68.428571428571431</v>
      </c>
      <c r="K12" s="11">
        <f>+I12-J12</f>
        <v>10.571428571428569</v>
      </c>
      <c r="L12" s="38">
        <f>+K12/J12</f>
        <v>0.15448851774530267</v>
      </c>
      <c r="N12" s="11">
        <f>AVERAGE(C12:H12)</f>
        <v>66.666666666666671</v>
      </c>
      <c r="O12" s="11">
        <f>+I12-N12</f>
        <v>12.333333333333329</v>
      </c>
      <c r="P12" s="38">
        <f>+O12/N12</f>
        <v>0.18499999999999991</v>
      </c>
    </row>
    <row r="13" spans="1:16" x14ac:dyDescent="0.25">
      <c r="B13" s="27"/>
      <c r="J13" s="35"/>
      <c r="K13" s="35"/>
      <c r="N13" s="11"/>
      <c r="O13" s="11"/>
    </row>
    <row r="14" spans="1:16" x14ac:dyDescent="0.25">
      <c r="A14" t="s">
        <v>229</v>
      </c>
      <c r="B14" s="27" t="s">
        <v>226</v>
      </c>
      <c r="C14">
        <v>23</v>
      </c>
      <c r="D14">
        <v>107</v>
      </c>
      <c r="E14">
        <v>44</v>
      </c>
      <c r="F14">
        <v>63</v>
      </c>
      <c r="G14">
        <v>35</v>
      </c>
      <c r="H14">
        <v>65</v>
      </c>
      <c r="I14">
        <v>255</v>
      </c>
      <c r="J14" s="11">
        <f>AVERAGE(C14:I14)</f>
        <v>84.571428571428569</v>
      </c>
      <c r="K14" s="11">
        <f>+I14-J14</f>
        <v>170.42857142857144</v>
      </c>
      <c r="L14" s="38">
        <f>+K14/J14</f>
        <v>2.0152027027027031</v>
      </c>
      <c r="N14" s="11">
        <f>AVERAGE(C14:H14)</f>
        <v>56.166666666666664</v>
      </c>
      <c r="O14" s="11">
        <f>+I14-N14</f>
        <v>198.83333333333334</v>
      </c>
      <c r="P14" s="38">
        <f>+O14/N14</f>
        <v>3.5400593471810091</v>
      </c>
    </row>
    <row r="15" spans="1:16" x14ac:dyDescent="0.25">
      <c r="B15" s="27" t="s">
        <v>233</v>
      </c>
      <c r="C15">
        <f t="shared" ref="C15:I15" si="2">+C16-C14</f>
        <v>297</v>
      </c>
      <c r="D15">
        <f t="shared" si="2"/>
        <v>604</v>
      </c>
      <c r="E15">
        <f t="shared" si="2"/>
        <v>590</v>
      </c>
      <c r="F15">
        <f t="shared" si="2"/>
        <v>240</v>
      </c>
      <c r="G15">
        <f t="shared" si="2"/>
        <v>442</v>
      </c>
      <c r="H15">
        <f t="shared" si="2"/>
        <v>522</v>
      </c>
      <c r="I15">
        <f t="shared" si="2"/>
        <v>551</v>
      </c>
      <c r="J15" s="11">
        <f>AVERAGE(C15:I15)</f>
        <v>463.71428571428572</v>
      </c>
      <c r="K15" s="11">
        <f>+I15-J15</f>
        <v>87.285714285714278</v>
      </c>
      <c r="L15" s="38">
        <f>+K15/J15</f>
        <v>0.18823166974738137</v>
      </c>
      <c r="N15" s="11">
        <f>AVERAGE(C15:H15)</f>
        <v>449.16666666666669</v>
      </c>
      <c r="O15" s="11">
        <f>+I15-N15</f>
        <v>101.83333333333331</v>
      </c>
      <c r="P15" s="38">
        <f>+O15/N15</f>
        <v>0.22671614100185525</v>
      </c>
    </row>
    <row r="16" spans="1:16" x14ac:dyDescent="0.25">
      <c r="B16" s="27" t="s">
        <v>228</v>
      </c>
      <c r="C16">
        <v>320</v>
      </c>
      <c r="D16">
        <v>711</v>
      </c>
      <c r="E16">
        <v>634</v>
      </c>
      <c r="F16">
        <v>303</v>
      </c>
      <c r="G16">
        <v>477</v>
      </c>
      <c r="H16">
        <v>587</v>
      </c>
      <c r="I16">
        <v>806</v>
      </c>
      <c r="J16" s="11">
        <f>AVERAGE(C16:I16)</f>
        <v>548.28571428571433</v>
      </c>
      <c r="K16" s="11">
        <f>+I16-J16</f>
        <v>257.71428571428567</v>
      </c>
      <c r="L16" s="38">
        <f>+K16/J16</f>
        <v>0.47003647733194359</v>
      </c>
      <c r="N16" s="11">
        <f>AVERAGE(C16:H16)</f>
        <v>505.33333333333331</v>
      </c>
      <c r="O16" s="11">
        <f>+I16-N16</f>
        <v>300.66666666666669</v>
      </c>
      <c r="P16" s="38">
        <f>+O16/N16</f>
        <v>0.5949868073878628</v>
      </c>
    </row>
    <row r="17" spans="1:16" x14ac:dyDescent="0.25">
      <c r="B17" s="27"/>
      <c r="J17" s="35"/>
      <c r="K17" s="35"/>
      <c r="N17" s="11"/>
      <c r="O17" s="11"/>
    </row>
    <row r="18" spans="1:16" x14ac:dyDescent="0.25">
      <c r="A18" t="s">
        <v>119</v>
      </c>
      <c r="B18" s="27" t="s">
        <v>226</v>
      </c>
      <c r="C18">
        <v>208</v>
      </c>
      <c r="D18">
        <v>185</v>
      </c>
      <c r="E18">
        <v>102</v>
      </c>
      <c r="F18">
        <v>125</v>
      </c>
      <c r="G18">
        <v>30</v>
      </c>
      <c r="H18">
        <v>0</v>
      </c>
      <c r="I18">
        <v>582</v>
      </c>
      <c r="J18" s="11">
        <f>AVERAGE(C18:I18)</f>
        <v>176</v>
      </c>
      <c r="K18" s="11">
        <f>+I18-J18</f>
        <v>406</v>
      </c>
      <c r="L18" s="38">
        <f>+K18/J18</f>
        <v>2.3068181818181817</v>
      </c>
      <c r="N18" s="11">
        <f>AVERAGE(C18:H18)</f>
        <v>108.33333333333333</v>
      </c>
      <c r="O18" s="11">
        <f>+I18-N18</f>
        <v>473.66666666666669</v>
      </c>
      <c r="P18" s="38">
        <f>+O18/N18</f>
        <v>4.3723076923076931</v>
      </c>
    </row>
    <row r="19" spans="1:16" x14ac:dyDescent="0.25">
      <c r="B19" s="27" t="s">
        <v>233</v>
      </c>
      <c r="C19">
        <f t="shared" ref="C19:I19" si="3">+C20-C18</f>
        <v>458</v>
      </c>
      <c r="D19">
        <f t="shared" si="3"/>
        <v>525</v>
      </c>
      <c r="E19">
        <f t="shared" si="3"/>
        <v>770</v>
      </c>
      <c r="F19">
        <f t="shared" si="3"/>
        <v>360</v>
      </c>
      <c r="G19">
        <f t="shared" si="3"/>
        <v>458</v>
      </c>
      <c r="H19">
        <f t="shared" si="3"/>
        <v>394</v>
      </c>
      <c r="I19">
        <f t="shared" si="3"/>
        <v>461</v>
      </c>
      <c r="J19" s="11">
        <f>AVERAGE(C19:I19)</f>
        <v>489.42857142857144</v>
      </c>
      <c r="K19" s="11">
        <f>+I19-J19</f>
        <v>-28.428571428571445</v>
      </c>
      <c r="L19" s="38">
        <f>+K19/J19</f>
        <v>-5.8085230589608905E-2</v>
      </c>
      <c r="N19" s="11">
        <f>AVERAGE(C19:H19)</f>
        <v>494.16666666666669</v>
      </c>
      <c r="O19" s="11">
        <f>+I19-N19</f>
        <v>-33.166666666666686</v>
      </c>
      <c r="P19" s="38">
        <f>+O19/N19</f>
        <v>-6.7116357504215893E-2</v>
      </c>
    </row>
    <row r="20" spans="1:16" x14ac:dyDescent="0.25">
      <c r="B20" s="27" t="s">
        <v>228</v>
      </c>
      <c r="C20">
        <v>666</v>
      </c>
      <c r="D20">
        <v>710</v>
      </c>
      <c r="E20">
        <v>872</v>
      </c>
      <c r="F20">
        <v>485</v>
      </c>
      <c r="G20">
        <v>488</v>
      </c>
      <c r="H20">
        <v>394</v>
      </c>
      <c r="I20">
        <v>1043</v>
      </c>
      <c r="J20" s="11">
        <f>AVERAGE(C20:I20)</f>
        <v>665.42857142857144</v>
      </c>
      <c r="K20" s="11">
        <f>+I20-J20</f>
        <v>377.57142857142856</v>
      </c>
      <c r="L20" s="38">
        <f>+K20/J20</f>
        <v>0.56741090596822663</v>
      </c>
      <c r="N20" s="11">
        <f>AVERAGE(C20:H20)</f>
        <v>602.5</v>
      </c>
      <c r="O20" s="11">
        <f>+I20-N20</f>
        <v>440.5</v>
      </c>
      <c r="P20" s="38">
        <f>+O20/N20</f>
        <v>0.73112033195020742</v>
      </c>
    </row>
    <row r="21" spans="1:16" x14ac:dyDescent="0.25">
      <c r="B21" s="27"/>
      <c r="J21" s="35"/>
      <c r="K21" s="35"/>
      <c r="N21" s="11"/>
      <c r="O21" s="11"/>
    </row>
    <row r="22" spans="1:16" x14ac:dyDescent="0.25">
      <c r="A22" t="s">
        <v>129</v>
      </c>
      <c r="B22" s="27" t="s">
        <v>226</v>
      </c>
      <c r="C22">
        <v>0</v>
      </c>
      <c r="D22">
        <v>160</v>
      </c>
      <c r="E22">
        <v>0</v>
      </c>
      <c r="F22">
        <v>19</v>
      </c>
      <c r="G22">
        <v>5</v>
      </c>
      <c r="H22">
        <v>0</v>
      </c>
      <c r="I22">
        <v>381</v>
      </c>
      <c r="J22" s="11">
        <f>AVERAGE(C22:I22)</f>
        <v>80.714285714285708</v>
      </c>
      <c r="K22" s="11">
        <f>+I22-J22</f>
        <v>300.28571428571428</v>
      </c>
      <c r="L22" s="38">
        <f>+K22/J22</f>
        <v>3.7203539823008853</v>
      </c>
      <c r="N22" s="11">
        <f>AVERAGE(C22:H22)</f>
        <v>30.666666666666668</v>
      </c>
      <c r="O22" s="11">
        <f>+I22-N22</f>
        <v>350.33333333333331</v>
      </c>
      <c r="P22" s="38">
        <f>+O22/N22</f>
        <v>11.42391304347826</v>
      </c>
    </row>
    <row r="23" spans="1:16" x14ac:dyDescent="0.25">
      <c r="B23" s="27" t="s">
        <v>233</v>
      </c>
      <c r="C23">
        <f t="shared" ref="C23:I23" si="4">+C24-C22</f>
        <v>2</v>
      </c>
      <c r="D23">
        <f t="shared" si="4"/>
        <v>0</v>
      </c>
      <c r="E23">
        <f t="shared" si="4"/>
        <v>35</v>
      </c>
      <c r="F23">
        <f t="shared" si="4"/>
        <v>20</v>
      </c>
      <c r="G23">
        <f t="shared" si="4"/>
        <v>29</v>
      </c>
      <c r="H23">
        <f t="shared" si="4"/>
        <v>6</v>
      </c>
      <c r="I23">
        <f t="shared" si="4"/>
        <v>0</v>
      </c>
      <c r="J23" s="11">
        <f>AVERAGE(C23:I23)</f>
        <v>13.142857142857142</v>
      </c>
      <c r="K23" s="11">
        <f>+I23-J23</f>
        <v>-13.142857142857142</v>
      </c>
      <c r="L23" s="38">
        <f>+K23/J23</f>
        <v>-1</v>
      </c>
      <c r="N23" s="11">
        <f>AVERAGE(C23:H23)</f>
        <v>15.333333333333334</v>
      </c>
      <c r="O23" s="11">
        <f>+I23-N23</f>
        <v>-15.333333333333334</v>
      </c>
      <c r="P23" s="38">
        <f>+O23/N23</f>
        <v>-1</v>
      </c>
    </row>
    <row r="24" spans="1:16" x14ac:dyDescent="0.25">
      <c r="B24" s="27" t="s">
        <v>228</v>
      </c>
      <c r="C24">
        <v>2</v>
      </c>
      <c r="D24">
        <v>160</v>
      </c>
      <c r="E24">
        <v>35</v>
      </c>
      <c r="F24">
        <v>39</v>
      </c>
      <c r="G24">
        <v>34</v>
      </c>
      <c r="H24">
        <v>6</v>
      </c>
      <c r="I24">
        <v>381</v>
      </c>
      <c r="J24" s="11">
        <f>AVERAGE(C24:I24)</f>
        <v>93.857142857142861</v>
      </c>
      <c r="K24" s="11">
        <f>+I24-J24</f>
        <v>287.14285714285711</v>
      </c>
      <c r="L24" s="38">
        <f>+K24/J24</f>
        <v>3.0593607305936068</v>
      </c>
      <c r="N24" s="11">
        <f>AVERAGE(C24:H24)</f>
        <v>46</v>
      </c>
      <c r="O24" s="11">
        <f>+I24-N24</f>
        <v>335</v>
      </c>
      <c r="P24" s="38">
        <f>+O24/N24</f>
        <v>7.2826086956521738</v>
      </c>
    </row>
    <row r="25" spans="1:16" x14ac:dyDescent="0.25">
      <c r="B25" s="27"/>
      <c r="J25" s="35"/>
      <c r="K25" s="35"/>
      <c r="N25" s="11"/>
      <c r="O25" s="11"/>
    </row>
    <row r="26" spans="1:16" x14ac:dyDescent="0.25">
      <c r="A26" t="s">
        <v>230</v>
      </c>
      <c r="B26" s="27" t="s">
        <v>226</v>
      </c>
      <c r="C26">
        <f>SUM(C6,C10,C14,C18,C22)</f>
        <v>233</v>
      </c>
      <c r="D26">
        <f t="shared" ref="D26:I26" si="5">SUM(D6,D10,D14,D18,D22)</f>
        <v>495</v>
      </c>
      <c r="E26">
        <f t="shared" si="5"/>
        <v>152</v>
      </c>
      <c r="F26">
        <f t="shared" si="5"/>
        <v>217</v>
      </c>
      <c r="G26">
        <f t="shared" si="5"/>
        <v>76</v>
      </c>
      <c r="H26">
        <f t="shared" si="5"/>
        <v>66</v>
      </c>
      <c r="I26">
        <f t="shared" si="5"/>
        <v>1302</v>
      </c>
      <c r="J26" s="11">
        <f>AVERAGE(C26:I26)</f>
        <v>363</v>
      </c>
      <c r="K26" s="11">
        <f>+I26-J26</f>
        <v>939</v>
      </c>
      <c r="L26" s="38">
        <f>+K26/J26</f>
        <v>2.5867768595041323</v>
      </c>
      <c r="N26" s="11">
        <f>AVERAGE(C26:H26)</f>
        <v>206.5</v>
      </c>
      <c r="O26" s="11">
        <f>+I26-N26</f>
        <v>1095.5</v>
      </c>
      <c r="P26" s="38">
        <f>+O26/N26</f>
        <v>5.3050847457627119</v>
      </c>
    </row>
    <row r="27" spans="1:16" x14ac:dyDescent="0.25">
      <c r="B27" s="27" t="s">
        <v>233</v>
      </c>
      <c r="C27">
        <f t="shared" ref="C27:I27" si="6">+C28-C26</f>
        <v>775</v>
      </c>
      <c r="D27">
        <f t="shared" si="6"/>
        <v>1194</v>
      </c>
      <c r="E27">
        <f t="shared" si="6"/>
        <v>1468</v>
      </c>
      <c r="F27">
        <f t="shared" si="6"/>
        <v>717</v>
      </c>
      <c r="G27">
        <f t="shared" si="6"/>
        <v>1021</v>
      </c>
      <c r="H27">
        <f t="shared" si="6"/>
        <v>961</v>
      </c>
      <c r="I27">
        <f t="shared" si="6"/>
        <v>1032</v>
      </c>
      <c r="J27" s="11">
        <f>AVERAGE(C27:I27)</f>
        <v>1024</v>
      </c>
      <c r="K27" s="11">
        <f>+I27-J27</f>
        <v>8</v>
      </c>
      <c r="L27" s="38">
        <f>+K27/J27</f>
        <v>7.8125E-3</v>
      </c>
      <c r="N27" s="11">
        <f>AVERAGE(C27:H27)</f>
        <v>1022.6666666666666</v>
      </c>
      <c r="O27" s="11">
        <f>+I27-N27</f>
        <v>9.3333333333333712</v>
      </c>
      <c r="P27" s="38">
        <f>+O27/N27</f>
        <v>9.1264667535854351E-3</v>
      </c>
    </row>
    <row r="28" spans="1:16" x14ac:dyDescent="0.25">
      <c r="B28" s="27" t="s">
        <v>228</v>
      </c>
      <c r="C28">
        <f>SUM(C8,C12,C16,C20,C24)</f>
        <v>1008</v>
      </c>
      <c r="D28">
        <f t="shared" ref="D28:I28" si="7">SUM(D8,D12,D16,D20,D24)</f>
        <v>1689</v>
      </c>
      <c r="E28">
        <f t="shared" si="7"/>
        <v>1620</v>
      </c>
      <c r="F28">
        <f t="shared" si="7"/>
        <v>934</v>
      </c>
      <c r="G28">
        <f t="shared" si="7"/>
        <v>1097</v>
      </c>
      <c r="H28">
        <f t="shared" si="7"/>
        <v>1027</v>
      </c>
      <c r="I28">
        <f t="shared" si="7"/>
        <v>2334</v>
      </c>
      <c r="J28" s="11">
        <f>AVERAGE(C28:I28)</f>
        <v>1387</v>
      </c>
      <c r="K28" s="11">
        <f>+I28-J28</f>
        <v>947</v>
      </c>
      <c r="L28" s="38">
        <f>+K28/J28</f>
        <v>0.6827685652487383</v>
      </c>
      <c r="N28" s="11">
        <f>AVERAGE(C28:H28)</f>
        <v>1229.1666666666667</v>
      </c>
      <c r="O28" s="11">
        <f>+I28-N28</f>
        <v>1104.8333333333333</v>
      </c>
      <c r="P28" s="38">
        <f>+O28/N28</f>
        <v>0.89884745762711848</v>
      </c>
    </row>
  </sheetData>
  <mergeCells count="3">
    <mergeCell ref="K4:L4"/>
    <mergeCell ref="O3:P4"/>
    <mergeCell ref="N3:N5"/>
  </mergeCells>
  <pageMargins left="0.25" right="0.25" top="0.75" bottom="0.75" header="0.3" footer="0.3"/>
  <pageSetup scale="86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Checklist</vt:lpstr>
      <vt:lpstr>20 year history</vt:lpstr>
      <vt:lpstr>7 year history</vt:lpstr>
      <vt:lpstr>'20 year history'!Print_Area</vt:lpstr>
      <vt:lpstr>'7 year history'!Print_Area</vt:lpstr>
      <vt:lpstr>Checklist!Print_Area</vt:lpstr>
      <vt:lpstr>'20 year history'!Print_Titles</vt:lpstr>
      <vt:lpstr>Checklist!Print_Titles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and Carol</dc:creator>
  <cp:lastModifiedBy>Steve and Carol</cp:lastModifiedBy>
  <cp:lastPrinted>2018-01-27T16:53:41Z</cp:lastPrinted>
  <dcterms:created xsi:type="dcterms:W3CDTF">2016-01-04T18:26:57Z</dcterms:created>
  <dcterms:modified xsi:type="dcterms:W3CDTF">2018-01-30T22:47:23Z</dcterms:modified>
</cp:coreProperties>
</file>